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404" windowWidth="19980" windowHeight="11640" tabRatio="825" activeTab="9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Pagina 9" sheetId="9" r:id="rId9"/>
    <sheet name="Pagina 10" sheetId="10" r:id="rId10"/>
    <sheet name="Relazione" sheetId="11" r:id="rId11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9">'Pagina 10'!$A$1:$BI$84</definedName>
    <definedName name="_xlnm.Print_Area" localSheetId="1">'Pagina 2'!$A$1:$BM$71</definedName>
    <definedName name="_xlnm.Print_Area" localSheetId="2">'Pagina 3'!$A$1:$BG$103</definedName>
    <definedName name="_xlnm.Print_Area" localSheetId="3">'Pagina 4'!$A$1:$BY$141</definedName>
    <definedName name="_xlnm.Print_Area" localSheetId="4">'Pagina 5'!$A$1:$BA$117</definedName>
    <definedName name="_xlnm.Print_Area" localSheetId="5">'Pagina 6'!$A$1:$BN$89</definedName>
    <definedName name="_xlnm.Print_Area" localSheetId="6">'Pagina 7'!$A$1:$BF$97</definedName>
    <definedName name="_xlnm.Print_Area" localSheetId="7">'Pagina 8'!$A$1:$BN$117</definedName>
    <definedName name="_xlnm.Print_Area" localSheetId="8">'Pagina 9'!$A$1:$BV$61</definedName>
    <definedName name="_xlnm.Print_Area" localSheetId="10">'Relazione'!$A$1:$E$122</definedName>
  </definedNames>
  <calcPr fullCalcOnLoad="1"/>
</workbook>
</file>

<file path=xl/sharedStrings.xml><?xml version="1.0" encoding="utf-8"?>
<sst xmlns="http://schemas.openxmlformats.org/spreadsheetml/2006/main" count="1569" uniqueCount="681">
  <si>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</si>
  <si>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</si>
  <si>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</si>
  <si>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</si>
  <si>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</si>
  <si>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</si>
  <si>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</si>
  <si>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</si>
  <si>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</si>
  <si>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</si>
  <si>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</si>
  <si>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</si>
  <si>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</si>
  <si>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</si>
  <si>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</si>
  <si>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</si>
  <si>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</si>
  <si>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</si>
  <si>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</si>
  <si>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</si>
  <si>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</si>
  <si>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</si>
  <si>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</si>
  <si>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</si>
  <si>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</si>
  <si>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</si>
  <si>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</si>
  <si>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</si>
  <si>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</si>
  <si>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</si>
  <si>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</si>
  <si>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</si>
  <si>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</si>
  <si>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</si>
  <si>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</si>
  <si>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PEC:</t>
  </si>
  <si>
    <t>1.1b  Nome azienda:</t>
  </si>
  <si>
    <t>Rappresentante legale dell'azienda sotto indicata</t>
  </si>
  <si>
    <t>SITUAZIONE FINALE</t>
  </si>
  <si>
    <t>Descrizione</t>
  </si>
  <si>
    <t>Ha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</si>
  <si>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</si>
  <si>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</si>
  <si>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</si>
  <si>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</si>
  <si>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</si>
  <si>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</si>
  <si>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D21</t>
  </si>
  <si>
    <t>Terreni a riposo senza aiuto</t>
  </si>
  <si>
    <t>F01</t>
  </si>
  <si>
    <t>Prati permanenti e pascoli</t>
  </si>
  <si>
    <t>F02</t>
  </si>
  <si>
    <t>Pascoli magri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</si>
  <si>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</si>
  <si>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</si>
  <si>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</si>
  <si>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</si>
  <si>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</si>
  <si>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</si>
  <si>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</si>
  <si>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</si>
  <si>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</si>
  <si>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</si>
  <si>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</si>
  <si>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</si>
  <si>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</si>
  <si>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</si>
  <si>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</si>
  <si>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</si>
  <si>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</si>
  <si>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</si>
  <si>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</si>
  <si>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</si>
  <si>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</si>
  <si>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</si>
  <si>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</si>
  <si>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</si>
  <si>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</si>
  <si>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</si>
  <si>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</si>
  <si>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</si>
  <si>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</si>
  <si>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J15</t>
  </si>
  <si>
    <t>J16A</t>
  </si>
  <si>
    <t>Tacchini</t>
  </si>
  <si>
    <t>J16B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</si>
  <si>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</si>
  <si>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</si>
  <si>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</si>
  <si>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</si>
  <si>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</si>
  <si>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</si>
  <si>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</si>
  <si>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2.</t>
  </si>
  <si>
    <t>U.M.</t>
  </si>
  <si>
    <t>Produzione Standard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</si>
  <si>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</si>
  <si>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</si>
  <si>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</si>
  <si>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</si>
  <si>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</si>
  <si>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</si>
  <si>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</si>
  <si>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</si>
  <si>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</si>
  <si>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</si>
  <si>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</si>
  <si>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</si>
  <si>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</si>
  <si>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</si>
  <si>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</si>
  <si>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</si>
  <si>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</si>
  <si>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</si>
  <si>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</si>
  <si>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</si>
  <si>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</si>
  <si>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</si>
  <si>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</si>
  <si>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</si>
  <si>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</si>
  <si>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</si>
  <si>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</si>
  <si>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</si>
  <si>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</si>
  <si>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</si>
  <si>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</si>
  <si>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</si>
  <si>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</si>
  <si>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</si>
  <si>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</si>
  <si>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</si>
  <si>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</si>
  <si>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</si>
  <si>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</si>
  <si>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</si>
  <si>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</si>
  <si>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</si>
  <si>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</si>
  <si>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</si>
  <si>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</si>
  <si>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</si>
  <si>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</si>
  <si>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</si>
  <si>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</si>
  <si>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</si>
  <si>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</si>
  <si>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</si>
  <si>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</si>
  <si>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</si>
  <si>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</si>
  <si>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</si>
  <si>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</si>
  <si>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40% base</t>
  </si>
  <si>
    <t>Punteggio</t>
  </si>
  <si>
    <t>Criteri di selezione - Punteggio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</si>
  <si>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</si>
  <si>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</si>
  <si>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</si>
  <si>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</si>
  <si>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</si>
  <si>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</si>
  <si>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</si>
  <si>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</si>
  <si>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</si>
  <si>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</si>
  <si>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</si>
  <si>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</si>
  <si>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</si>
  <si>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</si>
  <si>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</si>
  <si>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001</t>
  </si>
  <si>
    <t>002</t>
  </si>
  <si>
    <t>003</t>
  </si>
  <si>
    <t>Euro*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</si>
  <si>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</si>
  <si>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</si>
  <si>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</si>
  <si>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</si>
  <si>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</si>
  <si>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</si>
  <si>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</si>
  <si>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</si>
  <si>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</si>
  <si>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</si>
  <si>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</si>
  <si>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</si>
  <si>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</si>
  <si>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</si>
  <si>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</si>
  <si>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</si>
  <si>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</si>
  <si>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</si>
  <si>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</si>
  <si>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TRASFORMAZIONE E COMMERCIALIZZAZIONE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</si>
  <si>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</si>
  <si>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</si>
  <si>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</si>
  <si>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</si>
  <si>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</si>
  <si>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</si>
  <si>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</si>
  <si>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</si>
  <si>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</si>
  <si>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</si>
  <si>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</si>
  <si>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</si>
  <si>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</si>
  <si>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</si>
  <si>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</si>
  <si>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</si>
  <si>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</si>
  <si>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</si>
  <si>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</si>
  <si>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</si>
  <si>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</si>
  <si>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</si>
  <si>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</si>
  <si>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</si>
  <si>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</si>
  <si>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</si>
  <si>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</si>
  <si>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</si>
  <si>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</si>
  <si>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</si>
  <si>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</si>
  <si>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</si>
  <si>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</si>
  <si>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</si>
  <si>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</si>
  <si>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</si>
  <si>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</si>
  <si>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Selezionare con una X per intervento e casi ricorrenti</t>
  </si>
  <si>
    <t>€ Sostegno</t>
  </si>
  <si>
    <t>in questo caso la % di sostegno erogabile è al massimo il 40%</t>
  </si>
  <si>
    <t>COLONNA DI CALCOLO</t>
  </si>
  <si>
    <t>SI</t>
  </si>
  <si>
    <t>NO</t>
  </si>
  <si>
    <t>Criteri di selezione - Autovalutazione</t>
  </si>
  <si>
    <t>Investimenti necessari per aderire a regimi di qualità certificata in base a norme europee, nazionali e regionali di cui alla misura 3.1</t>
  </si>
  <si>
    <t>Importo totale dell'operazione</t>
  </si>
  <si>
    <t>Investimenti destinati alla riduzione dell’impatto ambientale in termini di riduzione nell’utilizzo delle risorse energetiche e idriche o in termini di riduzione di emissioni nocive per l’ambiente</t>
  </si>
  <si>
    <t xml:space="preserve">ACQUISTO TERRENI </t>
  </si>
  <si>
    <t xml:space="preserve">MIGL. FONDIARI: RECINZIONI TERRENI AGRICOLI DESTINATI COLTURE DI PREGIO O AL PASCOLO, CON STRUTTURE STABILI </t>
  </si>
  <si>
    <t xml:space="preserve">MIGL. FONDIARI: RISTRUTTURAZIONE DI VECCHI OLIVETI, CASTAGNETI E NOCCIOLETI </t>
  </si>
  <si>
    <t xml:space="preserve">MIGL. FONDIARI: IMPIANTO DI COLTURE POLIENNALI </t>
  </si>
  <si>
    <t xml:space="preserve">RISTRUTTURAZIONE E RICONVERSIONE DEI VIGNETI </t>
  </si>
  <si>
    <t xml:space="preserve">SOSTITUZIONE DEGLI OLIVI POCO PRODUTTIVI CON NUOVI OLIVI </t>
  </si>
  <si>
    <t xml:space="preserve">ALTRI IMPIANTI DI COLTURE POLIENNALI </t>
  </si>
  <si>
    <t xml:space="preserve">MIGL. FONDIARI: SISTEMAZIONE DURATURA TERRENI, COMPRESA LA VIABILITA INTERNA AZIENDALE </t>
  </si>
  <si>
    <t xml:space="preserve">MIGL. FONDIARI: REALIZZAZIONE IMPIANTI IDRICI E IRRIGUI, TERMICI ELETTRICI A SERVIZIO COLTURE ED ALLEVAMENTI </t>
  </si>
  <si>
    <t xml:space="preserve">IMPIANTI DI IRRIGAZIONE NEGLI OLIVETI </t>
  </si>
  <si>
    <t xml:space="preserve">IMPIANTI DI IRRIGAZIONE IN ALTRE COLTURE </t>
  </si>
  <si>
    <t xml:space="preserve">IMPIANTI TERMICI ED ELETTRICI A SERVIZIO DI COLTURE </t>
  </si>
  <si>
    <t xml:space="preserve">IMPIANTI IDRICI TERMICI ED ELETTRICI PER ALLEVAMENTI </t>
  </si>
  <si>
    <t xml:space="preserve">COSTRUZIONE, ACQUISIZIONE E/O RISTRUTTURAZIONE DI FABBRICATI FUNZIONALI ALLA PRODUZIONE AGRICOLA TRASFORMAZIONE E VENDITA </t>
  </si>
  <si>
    <t xml:space="preserve">PRODUZIONE AGRICOLA </t>
  </si>
  <si>
    <t xml:space="preserve">TRASFORMAZIONE E COMMERCIALIZZAZIONE </t>
  </si>
  <si>
    <t xml:space="preserve">INVESTIMENTI NELLA PRODUZIONE DI ENERGIA DA FONTI RINNOVABILI </t>
  </si>
  <si>
    <t xml:space="preserve">SPESE GENERALI E TECNICHE </t>
  </si>
  <si>
    <t xml:space="preserve">ACQUISIZIONE DI PROGRAMMI INFORMATICI COMPRESO IL LORO SVILUPPO E/O BREVETTI, LICENZE </t>
  </si>
  <si>
    <t xml:space="preserve">DOTAZIONI AZIENDALI: MACCHINE ED ATTREZZATURE AGRICOLE, ESCLUSE TRATTRICI E MOTOAGRICOLE </t>
  </si>
  <si>
    <t xml:space="preserve">DOTAZIONI AZIENDALI: TRATTRICI E MOTOAGRICOLE </t>
  </si>
  <si>
    <t>Acquisto, costruzione, ristrutturazione di fabbricati, direttamente funzionali alla produzione agricola, alla trasformazione e vendita dei prodotti aziendali.</t>
  </si>
  <si>
    <t>Fabbricati funzionali a depurazione, riciclaggio, compostaggio.</t>
  </si>
  <si>
    <t xml:space="preserve">Serre con sistemi di controllo dell’umidità e della temperatura. Installazione di coibentazione o schermatura interna o esterna delle serre con funzione di regolazione della temperatura
</t>
  </si>
  <si>
    <t xml:space="preserve">Serre o altri fabbricati riscaldati/raffreddati con energie rinnovabili o con controllo e regolazione dei fattori ambientali (umidità, temperatura, ecc.). Immobili ad alta efficienza energetica (classe A, B e, solo per gli edifici preesistenti, C).
</t>
  </si>
  <si>
    <t>Riduzione del consumo di combustibili fossili</t>
  </si>
  <si>
    <t xml:space="preserve">Riduzione dell’impiego di fitofarmaci
Riduzione del consumo di combustibili fossili
</t>
  </si>
  <si>
    <t>Riduzione della produzione di rifiuti</t>
  </si>
  <si>
    <t>Investimenti favorevoli per l’ambiente</t>
  </si>
  <si>
    <t>Effetto ambientale connesso</t>
  </si>
  <si>
    <t>Realizzazione di impianti idrici e irrigui, termici, elettrici a servizio delle colture e degli allevamenti o delle attività complementari aziendali</t>
  </si>
  <si>
    <t>Riduzione dei consumi idrici ed energetici</t>
  </si>
  <si>
    <t>Acquisto di macchinari e impianti per la protezione dell’ambiente dai sottoprodotti dei cicli produttivi aziendali quali: reflui, rifiuti, emissioni</t>
  </si>
  <si>
    <t>Tutta questa categoria di investimenti ha effetti positivi per l’ambiente dato che persegue esplicitamente l’obiettivo di ridurre l’inquinamento.</t>
  </si>
  <si>
    <t>Acquisto di macchine e di attrezzature (compresi elaboratori elettronici) impiegate nella produzione agricola, zootecnica o nelle attività complementari</t>
  </si>
  <si>
    <t xml:space="preserve">Macchine per la disinfezione del terreno con mezzi fisici (vapore).
Realizzazione di bancali per la coltivazione fuori suolo di ranuncolo, anemone o altre colture che richiedono la sterilizzazione del substrato.
Realizzazione di sistemi di coltivazione fuori suolo a ciclo chiuso
</t>
  </si>
  <si>
    <t xml:space="preserve">Riduzione del consumo di fitofarmaci
Riduzione dell’inquinamento delle falde
</t>
  </si>
  <si>
    <t>Macchine con certificazione ecologica riconosciuta a livello europeo (Ecolabel, EMAS, ISO/UNI).</t>
  </si>
  <si>
    <t>Risparmio energetico, anche in fase di costruzione della macchina.</t>
  </si>
  <si>
    <t>Investimenti finalizzati alla produzione di energia elettrica o termica da destinarsi esclusivamente all’utilizzo aziendale, attraverso lo sfruttamento di fonti energetiche rinnovabili (solare, eolico) e/o di biomasse solo derivanti da sottoprodotti e/o residui, di origine prevalentemente aziendale, derivanti dalla lavorazione di prodotti agricoli e forestali</t>
  </si>
  <si>
    <t>Tutta questa categoria di investimenti ha effetti positivi per l’ambiente dato che persegue esplicitamente l’obiettivo di ridurre l’impiego di energia fossile.</t>
  </si>
  <si>
    <t>Risparmio energetico</t>
  </si>
  <si>
    <t>Recinzioni di terreni destinati a colture agricole di elevato pregio o di terreni agricoli adibiti al pascolo</t>
  </si>
  <si>
    <t xml:space="preserve">Recinzioni elettriche alimentate con celle fotovoltaiche.
Recinzioni realizzate con legno proveniente da filiere locali.
</t>
  </si>
  <si>
    <t>Riduzione dell’impiego di combustibili fossili.</t>
  </si>
  <si>
    <t>fino a 10 punti</t>
  </si>
  <si>
    <t xml:space="preserve">Investimenti immateriali connessi agli investimenti di cui ai punti precedenti quali:
  - Acquisto di software;
  - Creazione di siti internet e/o ampliamento delle loro funzionalità;
  - Acquisto di brevetti e licenze
</t>
  </si>
  <si>
    <t xml:space="preserve">Acquisto di sw specifico e/o di brevetti e licenze per la riduzione dei consumi idrici ed energetici, dei fitofarmaci, dei concimi, per la gestione dei rifiuti.
</t>
  </si>
  <si>
    <t>Investimenti ammissibili da bando</t>
  </si>
  <si>
    <t>Importo totale delle spese connesse a investimenti favorevoli per l'ambientali</t>
  </si>
  <si>
    <t>Riferimento a investimento</t>
  </si>
  <si>
    <t>Investimenti di carattere ambientale</t>
  </si>
  <si>
    <t xml:space="preserve">MIGL. FONDIARI: SISTEMAZIONE DURATURA TERRENI, COMPRESA LA VIABILITA' INTERNA AZIENDALE </t>
  </si>
  <si>
    <t>Importi</t>
  </si>
  <si>
    <r>
      <rPr>
        <sz val="16"/>
        <rFont val="Arial"/>
        <family val="2"/>
      </rPr>
      <t xml:space="preserve">Imprese con terreni situati </t>
    </r>
    <r>
      <rPr>
        <b/>
        <sz val="16"/>
        <rFont val="Arial"/>
        <family val="2"/>
      </rPr>
      <t xml:space="preserve">prevalentemente  in aree rurali D = 10 punti
</t>
    </r>
    <r>
      <rPr>
        <sz val="16"/>
        <rFont val="Arial"/>
        <family val="2"/>
      </rPr>
      <t>Imprese con terreni situati</t>
    </r>
    <r>
      <rPr>
        <b/>
        <sz val="16"/>
        <rFont val="Arial"/>
        <family val="2"/>
      </rPr>
      <t xml:space="preserve"> parzialmente (meno del 50% della superficie aziendale) in area D = 5 punti</t>
    </r>
  </si>
  <si>
    <t>SEDE AZIENDALE IN</t>
  </si>
  <si>
    <t>ARROTONDA.DIFETTO (num;1)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</si>
  <si>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</si>
  <si>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</si>
  <si>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</si>
  <si>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</si>
  <si>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</si>
  <si>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4. TRASFORMAZIONE E COMMERCIALIZZAZIONE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</si>
  <si>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</si>
  <si>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</si>
  <si>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</si>
  <si>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</si>
  <si>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</si>
  <si>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</si>
  <si>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</si>
  <si>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</si>
  <si>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</si>
  <si>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</si>
  <si>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10.   QUANTIFICAZIONE DEL SOSTEGNO RICHIESTO</t>
  </si>
  <si>
    <t>Per i diversi interventi/sottointerventi già definiti in precedenza, le % di sostegno richieste e la giustificazione della scelta effettuata sono sotto indicate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</si>
  <si>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</si>
  <si>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</si>
  <si>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</si>
  <si>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</si>
  <si>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</si>
  <si>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</si>
  <si>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</si>
  <si>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</si>
  <si>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</si>
  <si>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</si>
  <si>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</si>
  <si>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</si>
  <si>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</si>
  <si>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</si>
  <si>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</si>
  <si>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</si>
  <si>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</si>
  <si>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</si>
  <si>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</si>
  <si>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</si>
  <si>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</si>
  <si>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</si>
  <si>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</si>
  <si>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</si>
  <si>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</si>
  <si>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</si>
  <si>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</si>
  <si>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</si>
  <si>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</si>
  <si>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</si>
  <si>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</si>
  <si>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</si>
  <si>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</si>
  <si>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</si>
  <si>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</si>
  <si>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</si>
  <si>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</si>
  <si>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</si>
  <si>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</si>
  <si>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</si>
  <si>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</si>
  <si>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</si>
  <si>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</si>
  <si>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</si>
  <si>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</si>
  <si>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</si>
  <si>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</si>
  <si>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ha l'obiettivo di introdurre o incrementare processi di trasformazione dei prodotti agricoli o la commercializzazione degli stessi di almeno il 10%</t>
  </si>
  <si>
    <t>… descrivere le tipologie di lavori riferite al computo metrico allegato</t>
  </si>
  <si>
    <t>Il richiedente DICHIARA che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</si>
  <si>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</si>
  <si>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</si>
  <si>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</si>
  <si>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</si>
  <si>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</si>
  <si>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</si>
  <si>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</si>
  <si>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</si>
  <si>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</si>
  <si>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</si>
  <si>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</si>
  <si>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</si>
  <si>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</si>
  <si>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</si>
  <si>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</si>
  <si>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</si>
  <si>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</si>
  <si>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</si>
  <si>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</si>
  <si>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</si>
  <si>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</si>
  <si>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</si>
  <si>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</si>
  <si>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</si>
  <si>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</si>
  <si>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</si>
  <si>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</si>
  <si>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</si>
  <si>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</si>
  <si>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</si>
  <si>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</si>
  <si>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</si>
  <si>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</si>
  <si>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attestazione del rispetto della Direttiva 2009/125/CE (Ecodesign) per gli impianti per la produzione di energia da biomassa 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</si>
  <si>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</si>
  <si>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</si>
  <si>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</si>
  <si>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</si>
  <si>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</si>
  <si>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</si>
  <si>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</si>
  <si>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</si>
  <si>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</si>
  <si>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</si>
  <si>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</si>
  <si>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</si>
  <si>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</si>
  <si>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</si>
  <si>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</si>
  <si>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</si>
  <si>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</si>
  <si>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>ACCORDI DI FILIERA:… evidenziare la sussistenza di tali accordi fornendo specifici riferimenti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</si>
  <si>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</si>
  <si>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</si>
  <si>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</si>
  <si>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</si>
  <si>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 xml:space="preserve"> … specificare come, fornendo valori comparabili ante e post intervento e le modalità di realizzazione, giustificando anche gli importi inseriti in tabella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</si>
  <si>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</si>
  <si>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</si>
  <si>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</si>
  <si>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</si>
  <si>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</si>
  <si>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</si>
  <si>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</si>
  <si>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</si>
  <si>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</si>
  <si>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</si>
  <si>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</si>
  <si>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</si>
  <si>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</si>
  <si>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</si>
  <si>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</si>
  <si>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</si>
  <si>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Sup. da recuperare (ha)</t>
  </si>
  <si>
    <t>Sub</t>
  </si>
  <si>
    <t>Devono essere inseriti terreni del Fascicolo Aziendale o di prossimo acquisto per i quali l'abbandono colturale è protratto da almeno 5 anni e documentato in relazione allegata con anche il supporto di foto aeree, visure, etc.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</si>
  <si>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</si>
  <si>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</si>
  <si>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</si>
  <si>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</si>
  <si>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</si>
  <si>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</si>
  <si>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</si>
  <si>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</si>
  <si>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</si>
  <si>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</si>
  <si>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Non pertinente</t>
  </si>
  <si>
    <t xml:space="preserve">Riduzione dell’impiego di fitofarmaci
Riduzione del consumo di combustibili fossili ed energia
</t>
  </si>
  <si>
    <t>Descrizione degli investimenti - Quadro Generale</t>
  </si>
  <si>
    <t>Descrizione degli investimenti - Organizzazione dei Lavori</t>
  </si>
  <si>
    <t>Interventi destinati alla riduzione dell'impatto ambientale</t>
  </si>
  <si>
    <t>Il beneficiario sottoscrivendo il PAS DICHIARA che tutti i soggetti sopra indicati hanno posizione previdenziale attiva presso le sezioni agricole INPS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</si>
  <si>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</si>
  <si>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</si>
  <si>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</si>
  <si>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Descrivere sinteticamente e specificare nella relazione allegata</t>
  </si>
  <si>
    <t>es A1, A5</t>
  </si>
  <si>
    <t>… specificare quali sono gli investimenti fornendo riscontri verificabili</t>
  </si>
  <si>
    <t>COMPILARE TABELLA 9 PER QUESTA VALUTAZIONE</t>
  </si>
  <si>
    <r>
      <t xml:space="preserve">TOTALE PUNTEGGIO IN BASE A CRITERI DI SELEZIONE (soglia minima </t>
    </r>
    <r>
      <rPr>
        <b/>
        <i/>
        <sz val="28"/>
        <rFont val="Arial"/>
        <family val="2"/>
      </rPr>
      <t>16</t>
    </r>
    <r>
      <rPr>
        <b/>
        <i/>
        <sz val="20"/>
        <rFont val="Arial"/>
        <family val="2"/>
      </rPr>
      <t>)</t>
    </r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</si>
  <si>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</si>
  <si>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r>
      <t>TOTALE SOSTEGNO RICHIESTO</t>
    </r>
    <r>
      <rPr>
        <b/>
        <sz val="20"/>
        <rFont val="Arial"/>
        <family val="2"/>
      </rPr>
      <t xml:space="preserve"> (min € 5000,00)</t>
    </r>
  </si>
  <si>
    <t>Il richiedente DICHIARA che tutti gli interventi previsti sono immediatamente eseguibili, dotati quindi di tutte le necessarie autorizzazioni, concessioni, permessi, preventivi, eccetera, ai sensi della normativa applicabile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</si>
  <si>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</si>
  <si>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</si>
  <si>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</si>
  <si>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</si>
  <si>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</si>
  <si>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</si>
  <si>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</si>
  <si>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</si>
  <si>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</si>
  <si>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p)</t>
  </si>
  <si>
    <t>SCEGLIERE DAL MENU' A TENDINA</t>
  </si>
  <si>
    <t>… fornire sinteticamente il riferimento all'intervento/sottointervento indicato nel quadro generale o specificare se parte di esso</t>
  </si>
  <si>
    <t>SELEZIONARE DA MENU' A TENDINA</t>
  </si>
  <si>
    <t>Data</t>
  </si>
  <si>
    <t>Luogo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</si>
  <si>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</si>
  <si>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 xml:space="preserve">… specificare se presenti casi particolari </t>
  </si>
  <si>
    <t>Non sono ammessi interventi di mera sostituzione come definiti sul bando della sottomisura 4.1 e cap 8 del PSR.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</si>
  <si>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</si>
  <si>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</si>
  <si>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</si>
  <si>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</si>
  <si>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</si>
  <si>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attestazione del rispetto delle norme minime in materia di efficienza energetica per quanto riguarda gli investimenti per l'energia rinnovabile e gli altri investimenti che comportano la produzione o il consumo di energia</t>
  </si>
  <si>
    <t>q)</t>
  </si>
  <si>
    <t>attestazione della qualità in termini quantitativi del corpo idrico dal quale si ha il prelievo per irrigazione o altro uso agricolo</t>
  </si>
  <si>
    <t>6</t>
  </si>
  <si>
    <t>7</t>
  </si>
  <si>
    <t>8</t>
  </si>
  <si>
    <t>9</t>
  </si>
  <si>
    <t>10</t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</si>
  <si>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</si>
  <si>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LA DOCUMENTAZIONE ALLEGATA AL PAS, QUANDO NON INSERITA SUL PORTALE SIAN A CORREDO DEI SINGOLI SOTTOINTERVENTI, DEVE ESSERE CONGLOBATA NELLA SCANSIONE DEL PAS STESSO E CARICATA CONTESTUALMENTE AL PAS SUL PORTALE SIAN</t>
  </si>
  <si>
    <r>
      <t>Per il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settore zootecnico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</si>
  <si>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</si>
  <si>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</si>
  <si>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</si>
  <si>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</si>
  <si>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</si>
  <si>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</si>
  <si>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</si>
  <si>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</si>
  <si>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</si>
  <si>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frutteto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</si>
  <si>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</si>
  <si>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</si>
  <si>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</si>
  <si>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</si>
  <si>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</si>
  <si>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>11.1  Sostenibilità finanziaria ed economica degli investimenti - NECESSARIO ESITO POSITIVO PER PROCEDERE</t>
  </si>
  <si>
    <t>11.2  Incremento delle prestazioni aziendali in termini economici o ambientali - NECESSARIO ALMENO UN ESITO POSITIVO PER PROCEDERE</t>
  </si>
  <si>
    <t>SAU da Tabella 2  (Ha)</t>
  </si>
  <si>
    <t>SAU ricadente in area D (Ha)</t>
  </si>
  <si>
    <t>% SAU ricadente in area D</t>
  </si>
  <si>
    <t xml:space="preserve">computo/i metrico/ci estimativo/i n° </t>
  </si>
  <si>
    <t>bilancio di dettaglio e documentazione contabile a supporto della sostenibilità finanziaria come da opzione al punto 11.1 del PAS</t>
  </si>
  <si>
    <t>LOCALIZZAZIONE TRASFORMAZIONE E COMMERCIALIZZAZIONE: …. indicare in che parte dell'azienda vengono svolte le attività e se in coerenza coi requisiti del bando</t>
  </si>
  <si>
    <t>Specifiche sostituzione</t>
  </si>
  <si>
    <t>Trasformazione aziendale di prodotti del sottobosco</t>
  </si>
  <si>
    <r>
      <t xml:space="preserve">L’attività di </t>
    </r>
    <r>
      <rPr>
        <b/>
        <u val="single"/>
        <sz val="18"/>
        <color indexed="10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</si>
  <si>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</si>
  <si>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</si>
  <si>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</si>
  <si>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</si>
  <si>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rif. Cod. tab. 2 (prodotto da trasf.)</t>
  </si>
  <si>
    <t>Trasformazione aziendale di prodotti zootecnici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</si>
  <si>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</si>
  <si>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</si>
  <si>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</si>
  <si>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</si>
  <si>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</si>
  <si>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</si>
  <si>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</si>
  <si>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t>Miglioramento della qualità dell’acqua.
Riduzione del consumo di fitofarmaci
Riduzione della produzione di rifiuti ed emissioni</t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</si>
  <si>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</si>
  <si>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</si>
  <si>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</si>
  <si>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</si>
  <si>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</si>
  <si>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Capacità prod. attuale</t>
  </si>
  <si>
    <t>Capacità prod.attesa</t>
  </si>
  <si>
    <t>9.   INTERVENTI DI VALENZA AMBIENTALE (valutazione finalizzata a definire il punteggio per i CRITERI DI SELEZIONE)</t>
  </si>
  <si>
    <t>Importo della spesa connessa</t>
  </si>
  <si>
    <t xml:space="preserve">Qualificazione degli interventi di valenza ambientale a progetto
(ai fini dei Criteri di Selezione)
</t>
  </si>
  <si>
    <t xml:space="preserve">Riduzione delle emissioni
Risparmio energetico
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</si>
  <si>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</si>
  <si>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</si>
  <si>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</si>
  <si>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</si>
  <si>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t>11.   VALUTAZIONE DELLE PRESTAZIONI E SOSTENIBILITA' GLOBALE DELL'AZIENDA - CRITERI DI AMMISSIBILITA'</t>
  </si>
  <si>
    <t xml:space="preserve">Macchine ed attrezzature di impiego agronomico elettriche (con batteria ricaricabile). </t>
  </si>
  <si>
    <t xml:space="preserve">Riduzione del consumo di concimi, fitofarmaci ed acqua. 
Riduzione dell’inquinamento delle falde        </t>
  </si>
  <si>
    <t>Macchine che riducono il consumo di acqua, concimi, fitofarmaci (invasatrici con dosatore automatico per concimi granulari, atomizzatori a basso volume).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</si>
  <si>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</si>
  <si>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</si>
  <si>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SOTTOMISURA 4.1.1</t>
  </si>
  <si>
    <t>Focus Area 3.a</t>
  </si>
  <si>
    <t>Versione Gennaio 2020 - mod GAL</t>
  </si>
  <si>
    <t>Capofila di investimenti collettivi</t>
  </si>
  <si>
    <t>questi risulta agricoltore</t>
  </si>
  <si>
    <t>al di sopra dei 55 anni di età</t>
  </si>
  <si>
    <t>dai 35 ai 54 anni d'età</t>
  </si>
  <si>
    <t>dai 18 ai 34 anni di età</t>
  </si>
  <si>
    <t>- il quadro aziendale fornito fa riferimento allo stato desumibile dal Fascicolo Aziendale al momento della presentazione della</t>
  </si>
  <si>
    <t>domanda di sostegno ed è per tutto aderente all'effettiva consistenza aziendale in tale momento ed a quello previso a fine piano</t>
  </si>
  <si>
    <t>- la domanda di sostegno è relativa ad un investimento collettivo (cfr. Paragrafo 8.2 del Bando)</t>
  </si>
  <si>
    <t>SI'</t>
  </si>
  <si>
    <r>
      <t xml:space="preserve">Progetto di Cooperazione Zootecnia Biologica - </t>
    </r>
    <r>
      <rPr>
        <b/>
        <i/>
        <sz val="24"/>
        <rFont val="Arial"/>
        <family val="2"/>
      </rPr>
      <t>Sostegno a investimenti nelle aziende agricole</t>
    </r>
  </si>
  <si>
    <r>
      <t xml:space="preserve">L’attuazione di interventi previsti dalla sottomisura </t>
    </r>
    <r>
      <rPr>
        <b/>
        <sz val="14"/>
        <rFont val="Arial"/>
        <family val="2"/>
      </rPr>
      <t>4.1.1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“Sostegno agli investimenti nelle aziende agricole” </t>
    </r>
    <r>
      <rPr>
        <sz val="14"/>
        <rFont val="Arial"/>
        <family val="2"/>
      </rPr>
      <t>presuppone tra l’altro un’analisi dell’azienda</t>
    </r>
  </si>
  <si>
    <t>I dati forniti vengono trattati in modo riservato come previsto dal Decreto Legislativo n. 101 del 10/08/2018</t>
  </si>
  <si>
    <t>*  il valore della P.S. in euro è quello desunto dai dati INEA 2013 recepiti con Decreto del Dirigente Settore Politiche Agricole e della Pesca Regione Liguria - anno 2013</t>
  </si>
  <si>
    <t>J20</t>
  </si>
  <si>
    <t>Coniglie altri</t>
  </si>
  <si>
    <t>Polli da carne - broilers</t>
  </si>
  <si>
    <t>Galline ovaiole</t>
  </si>
  <si>
    <t>Anatre</t>
  </si>
  <si>
    <t>Trasformazione in azienda - latte vaccino in formaggio o altri latticini</t>
  </si>
  <si>
    <t>L</t>
  </si>
  <si>
    <t>A166</t>
  </si>
  <si>
    <t>Trasformazione in azienda - latte ovino in formaggio o altri lattiicini</t>
  </si>
  <si>
    <t>A167</t>
  </si>
  <si>
    <t>Trasformazione in azienda - latte caprino in formaggio o altri latticini</t>
  </si>
  <si>
    <t>A168</t>
  </si>
  <si>
    <t>Trasformazione in azienda - latte misto vaccino e ovicaprino in formaggio o altri latticini</t>
  </si>
  <si>
    <t>A169</t>
  </si>
  <si>
    <t>Trasfromazione in azienda - latte in burro o altri trasformati non assimilabili a formaggio</t>
  </si>
  <si>
    <t xml:space="preserve">Per evidenziare che tali attività in azienda sussistono, sono incrementate o inserite ex novo, si raccomanda di compilare i relativi </t>
  </si>
  <si>
    <t xml:space="preserve">campi. Le voci relative alla Trasformazione del latte nella tabella della Produzione Standard al punto 2 già conglobano la </t>
  </si>
  <si>
    <t>trasformazione dei prodotti in formaggio, ma vanno anche qui dettagliati.</t>
  </si>
  <si>
    <t>A213</t>
  </si>
  <si>
    <t>Commercializazione di prodotti trasformati - formaggio o altri latticini vaccini</t>
  </si>
  <si>
    <t>A214</t>
  </si>
  <si>
    <t>Commercializzazione di prodotti trasformati - formaggio o altri latticini ovini</t>
  </si>
  <si>
    <t>A215</t>
  </si>
  <si>
    <t>Commercializzazione di prodotti trasformati - formaggio o altri latticini caprini</t>
  </si>
  <si>
    <t>A216</t>
  </si>
  <si>
    <t>Commercializzazione di prodotti trasformati - formaggio o altri latticini misti vaccini e/o ovicaprini</t>
  </si>
  <si>
    <t>A217</t>
  </si>
  <si>
    <t>Commercializzazione di prodotti trasformati - burro o altri trasformati non assimilbili a formaggio</t>
  </si>
  <si>
    <r>
      <t xml:space="preserve">TERRENI AGRICOLI ABBANDONATI CHE VERRANNO RECUPERATI AD USO AGRICOLO - </t>
    </r>
    <r>
      <rPr>
        <b/>
        <sz val="18"/>
        <color indexed="10"/>
        <rFont val="Arial"/>
        <family val="2"/>
      </rPr>
      <t>ATTIVITA' NON FINANZIABILE A VALERE SUL PRESENTE BANDO</t>
    </r>
  </si>
  <si>
    <r>
      <t xml:space="preserve">6.1  Fabbricati (solo quelli </t>
    </r>
    <r>
      <rPr>
        <b/>
        <u val="single"/>
        <sz val="18"/>
        <rFont val="Arial"/>
        <family val="2"/>
      </rPr>
      <t>oggetto o sede di interventi</t>
    </r>
    <r>
      <rPr>
        <b/>
        <sz val="18"/>
        <rFont val="Arial"/>
        <family val="2"/>
      </rPr>
      <t>, di RISTRUTTURAZIONE o comunque interessati da modifiche d'uso e destinazione)</t>
    </r>
  </si>
  <si>
    <t>Il valore dell'immobile è da inserire esclusivamente nei casi nei quali sia richiesto dal bando: se intervento di sostituzione (recupero completo), se rilocalizzazione degli stabilimenti di produzione, se ristrutturazione.</t>
  </si>
  <si>
    <t>NOTA DI COMPILAZIONE: Scegliere tra gli interventi del Menù a tendina solo quelli che sono ammissibili da bando (pag. 7).</t>
  </si>
  <si>
    <t xml:space="preserve">esempio….. Ristrutturazione edilizia senza demolizione di edificio aziendale attualmente ad uso come </t>
  </si>
  <si>
    <t xml:space="preserve">deposito attrezzi (Comune A Foglio X Mappale Y Sub Z), ove verranno rifinite le superifici e sostituiti </t>
  </si>
  <si>
    <t xml:space="preserve"> laboratorio per la preparazione degli ortaggi e frutti aziendali….</t>
  </si>
  <si>
    <t>gli infissi, compresa la realizzazione di tutta l'impiantistica necessaria per destinare il locale a</t>
  </si>
  <si>
    <t>Si ricorda che il SAL deve essere un lotto funzionale.</t>
  </si>
  <si>
    <t xml:space="preserve">Indicare il n° di mesi previsti (a decorrere dalla eventuale concessione) e la ripartizione delle spese da sostenere per </t>
  </si>
  <si>
    <t xml:space="preserve">l'eventuale presentazione delle domande di Anticipo (A), Stato Avanzamento Lavori (SAL), Saldo Finale (S). </t>
  </si>
  <si>
    <t>L'azienda intende effettuare parte delle lavorazioni con prestazione di lavoro volontario non retribuito,</t>
  </si>
  <si>
    <t>come evidenziato nei computi metrici allegati.</t>
  </si>
  <si>
    <t xml:space="preserve">Le opere da realizzare sono compatibili con le capacità fisiche e professionali, con le strutture e i mezzi tecnici </t>
  </si>
  <si>
    <t>in dotazione all'azienda</t>
  </si>
  <si>
    <t xml:space="preserve">ammontano ad € </t>
  </si>
  <si>
    <t xml:space="preserve">L'importo delle lavorazioni con prestazione di lavoro volontario non retribuito </t>
  </si>
  <si>
    <t>Ruolo: Titolare / Coadiuvante familiare</t>
  </si>
  <si>
    <t>+20% per le azioni relative alla produzione agricola</t>
  </si>
  <si>
    <t>investimenti connessi a trasformazione</t>
  </si>
  <si>
    <t>investimenti connessi a trasformazione e/o commercializzazione?</t>
  </si>
  <si>
    <t xml:space="preserve">Se la X viene inserita nella sola colonna "'+20% per le azioni relative alla produzione agricola" verrà attribuito direttamente il 60% </t>
  </si>
  <si>
    <t>nel solo caso diverso dal precedente la % di sostegno erogabile come base è il 40% alla quale verrà aggiunto un 20% (cfr. riga successiva)</t>
  </si>
  <si>
    <t>In alternativa si opta per la dimostrazione della sostenibilità finanziaria ed economica dell'investimento attraverso la presentazione di documentazione</t>
  </si>
  <si>
    <t>reale e verificabile (Dichiarazione IVA, Bilanci aziendali, Bilancio con modello ISMEA, etc) e relativo bilancio di maggior dettaglio in allegato al PAS.</t>
  </si>
  <si>
    <t>Caratteristiche del soggetto beneficiario</t>
  </si>
  <si>
    <t>Età del beneficiario:</t>
  </si>
  <si>
    <t>- al di sopra dei 55 anni d'età = 5 punti</t>
  </si>
  <si>
    <t>- dai 35 ai 54 anni d'età = 15 punti</t>
  </si>
  <si>
    <t>- dai 18 ai 34 anni d'età = 20 punti</t>
  </si>
  <si>
    <t xml:space="preserve">fino a 20 punti </t>
  </si>
  <si>
    <r>
      <rPr>
        <b/>
        <sz val="20"/>
        <rFont val="Arial"/>
        <family val="2"/>
      </rPr>
      <t>Localizzazione delle imprese</t>
    </r>
    <r>
      <rPr>
        <b/>
        <sz val="16"/>
        <rFont val="Arial"/>
        <family val="2"/>
      </rPr>
      <t xml:space="preserve">  - Imprese operanti in aree rurali di tipo D</t>
    </r>
  </si>
  <si>
    <t>0 oppure 20 punti</t>
  </si>
  <si>
    <t>Tipologie investimenti inseriti nella proposta progettuale</t>
  </si>
  <si>
    <t>Presenza di iniziative che fanno riferimento a investimenti per uso collettivo</t>
  </si>
  <si>
    <t>0 oppure 10 punti</t>
  </si>
  <si>
    <t>(Indicare con una "X" la risposta corretta)</t>
  </si>
  <si>
    <t>0 punti o 20 punti</t>
  </si>
  <si>
    <t xml:space="preserve">in zone svantaggiate, oltre la soglia di ammissibilità </t>
  </si>
  <si>
    <t xml:space="preserve">ad investimenti ultimati, hanno in termini di Produzione Standard una dimensione economica superiore ai 12.000 Euro ovvero 8.000 Euro se trattasi di imprese </t>
  </si>
  <si>
    <r>
      <rPr>
        <b/>
        <sz val="20"/>
        <rFont val="Arial"/>
        <family val="2"/>
      </rPr>
      <t xml:space="preserve">Efficacia Progettuale </t>
    </r>
    <r>
      <rPr>
        <b/>
        <sz val="16"/>
        <rFont val="Arial"/>
        <family val="2"/>
      </rPr>
      <t>-</t>
    </r>
    <r>
      <rPr>
        <b/>
        <sz val="18"/>
        <rFont val="Arial"/>
        <family val="2"/>
      </rPr>
      <t xml:space="preserve"> Aumento della Produzione Standard ad investimenti ultimati, oltre la soglia minima prevista </t>
    </r>
    <r>
      <rPr>
        <b/>
        <sz val="16"/>
        <rFont val="Arial"/>
        <family val="2"/>
      </rPr>
      <t xml:space="preserve">- Imprese che, </t>
    </r>
  </si>
  <si>
    <t>Produzione Standard finale</t>
  </si>
  <si>
    <t>perizia tecnica di stima dell'impatto sul corpo idrico e dell'entità del risparmio idrico potenziale conseguente agli investimenti per gli investimenti</t>
  </si>
  <si>
    <t>nell'irrigazione (necessaria idonea concessione di derivazione/captazione) ai sensi dell'art. 46 del Reg. UE n° 1305/2013</t>
  </si>
  <si>
    <t>Il richiedente, ai sensi delle vigenti disposizioni comunitarie e nazionali, con l'apposizione della firma sottostante, autorizza ai sensi del D. lgs. 30 giugno 2003 n. 196 e del D.Lgs. 101/2018, 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</si>
  <si>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 xml:space="preserve">Si forniscono le seguenti indicazioni che meglio specificano quanto indicato nel PAS (seguendo la medesima numerazione) e quanto richiesto dal bando per la </t>
  </si>
  <si>
    <t>presentazione della domanda di sostegno per la sottomisura 4.1.1 Progetto di Cooperazione Zootecnia Biologica - Sostegno a investimenti nelle aziende agricole presentata a nome:</t>
  </si>
  <si>
    <t>… specificare lo scopo per cui si richiede il finanziamento, quali sono gli obiettivi che l'azienda si è posta in termini economici e ambientali e come intende valutare l'incremento delle performance</t>
  </si>
  <si>
    <t xml:space="preserve">…specificare le attività di trasformazione, confezionamento e commercializzazione svolte ed i prodotti coinvolti, indicare in che </t>
  </si>
  <si>
    <t>… specificare e allegare documentazione (foto aeree o foto panoramiche, etc) attestante la mancata coltivazione dei terreni</t>
  </si>
  <si>
    <t xml:space="preserve">nei cinque anni precedenti e dichiarare se presenti idonei titoli autorizzativi (es. aree Natura 2000) o se si ricorre a comunicazioni </t>
  </si>
  <si>
    <t>obbligatorie (es ex L.R. 4/1999)</t>
  </si>
  <si>
    <t xml:space="preserve">specificare le valutazioni in merito agli interventi su fabbricati, richiamando ed allegando le relazioni e perizie tecniche necessarie </t>
  </si>
  <si>
    <t xml:space="preserve">per la valutazione del valore degli immobili e del costo di ristrutturazione e/o costruzione, ai sensi del bando della sottomis. 4.1.1  </t>
  </si>
  <si>
    <t>Specificare le implicazioni in caso di rilocalizzazione, dismissione, sostituzione degli immobili.</t>
  </si>
  <si>
    <t xml:space="preserve">specificare le variazioni che si intendono apportare ed in particolare evidenziare che non si tratti di interventi di mera sostituzione </t>
  </si>
  <si>
    <t>alle esigenze aziendali</t>
  </si>
  <si>
    <t>ai sensi del bando della sottomisura 4.1.1 e del cap 8 del PSR, fornire con valutazioni tecniche che l'acquisto sia commisurato</t>
  </si>
  <si>
    <t>SPECIFICA PER INTERVENTI RELATIVI ALL'ACQUISTO DI IMMOBILI: … specificare quali siano gli interventi previsti e come questi siano giustificati in base alle previsioni del bando della misura 4.1.1</t>
  </si>
  <si>
    <t xml:space="preserve">SPECIFICA PER INTERVENTI RELATIVI ALL'ENERGIA RINNOVABILE, ALLA PRODUZIONE ED AL CONSUMO DI ENERGIA: </t>
  </si>
  <si>
    <t>anche tenuto conto della qualità tecnica dell'intervento e dell'approvvigionamento di materie prime</t>
  </si>
  <si>
    <t xml:space="preserve">… specificare quali siano gli interventi previsti e come questi siano giustificati in base alle previsioni del bando della misura 4.1.1, </t>
  </si>
  <si>
    <t xml:space="preserve">SPECIFICA RELATIVA ALLE SPESE TECNICHE: …specificare l'articolazione delle spese tecniche, ovvero quali % si applicano ai </t>
  </si>
  <si>
    <t xml:space="preserve">diversi Interventi/sottointerventi e per quali motivi; nel caso si applichino le maggiorazioni per interventi in area Natura 2000 </t>
  </si>
  <si>
    <t xml:space="preserve">evidenziare quali interventi onerosi sono necessari per conformarsi a quanto previsto dalle misure di conservazione e alla normativa </t>
  </si>
  <si>
    <t xml:space="preserve">in materia </t>
  </si>
  <si>
    <t>specificare eventuali interventi di valenza ambientale</t>
  </si>
  <si>
    <t>30</t>
  </si>
  <si>
    <t>maniera ed in che misura l'azienda colloca o intende collocare i suoi prodotti sul mercato fornendo dati misurabili e verificabili</t>
  </si>
  <si>
    <t>Importo degli investimenti di cui sopra e/o  di altri investimenti relativi a prodotti di qualità</t>
  </si>
  <si>
    <t>Impianti con controllo digitale dei consumi in funzione delle condizioni rilevate.
Sostituzione di irrigazione a pioggia o altro con impianti a distribuzione localizzata 
Per le coltivazioni in vaso: inserimento di teli antialga o stuoie assorbenti multistrato</t>
  </si>
  <si>
    <t>LIGA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</si>
</sst>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0_ ;\-#,##0.00\ "/>
    <numFmt numFmtId="168" formatCode="&quot;€&quot;\ #,##0.00"/>
    <numFmt numFmtId="169" formatCode="_-&quot;L.&quot;\ * #,##0_-;\-&quot;L.&quot;\ * #,##0_-;_-&quot;L.&quot;\ * &quot;-&quot;_-;_-@_-"/>
    <numFmt numFmtId="170" formatCode="_-* #,##0.0_-;\-* #,##0.0_-;_-* &quot;-&quot;_-;_-@_-"/>
    <numFmt numFmtId="171" formatCode="#,##0.0000"/>
    <numFmt numFmtId="172" formatCode="#,##0_ ;\-#,##0\ "/>
    <numFmt numFmtId="173" formatCode="dd/mm/yy"/>
    <numFmt numFmtId="174" formatCode="_-&quot;€&quot;\ * #,##0.0000_-;\-&quot;€&quot;\ * #,##0.0000_-;_-&quot;€&quot;\ * &quot;-&quot;????_-;_-@_-"/>
    <numFmt numFmtId="175" formatCode="&quot;Attivo&quot;;&quot;Attivo&quot;;&quot;Inattivo&quot;"/>
    <numFmt numFmtId="176" formatCode="[$€-2]\ #.##000_);[Red]\([$€-2]\ #.##000\)"/>
    <numFmt numFmtId="177" formatCode="_-&quot;€&quot;\ * #,##0_-;\-&quot;€&quot;\ * #,##0_-;_-&quot;€&quot;\ * &quot;-&quot;??_-;_-@_-"/>
    <numFmt numFmtId="178" formatCode="0.000"/>
    <numFmt numFmtId="179" formatCode="0.0000"/>
    <numFmt numFmtId="180" formatCode="0.00000"/>
    <numFmt numFmtId="181" formatCode="[$-410]dddd\ d\ mmmm\ yyyy"/>
    <numFmt numFmtId="182" formatCode="h\.mm\.ss"/>
    <numFmt numFmtId="183" formatCode="0.0"/>
    <numFmt numFmtId="184" formatCode="&quot;€&quot;\ #,##0.00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&quot;€&quot;\ #,##0.0000"/>
    <numFmt numFmtId="197" formatCode="&quot;€&quot;\ #,##0.00000"/>
    <numFmt numFmtId="198" formatCode="&quot;€&quot;\ #,##0.000000"/>
    <numFmt numFmtId="199" formatCode="&quot;€&quot;\ #,##0.0000000"/>
    <numFmt numFmtId="200" formatCode="&quot;€&quot;\ #,##0.00000000"/>
    <numFmt numFmtId="201" formatCode="&quot;€&quot;\ #,##0.000000000"/>
    <numFmt numFmtId="202" formatCode="&quot;€&quot;\ #,##0.0000000000"/>
    <numFmt numFmtId="203" formatCode="#,##0.000"/>
    <numFmt numFmtId="204" formatCode="#,##0.0"/>
    <numFmt numFmtId="205" formatCode="&quot;€&quot;\ #,##0"/>
  </numFmts>
  <fonts count="121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3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sz val="28"/>
      <name val="Arial"/>
      <family val="2"/>
    </font>
    <font>
      <b/>
      <sz val="18"/>
      <color indexed="10"/>
      <name val="Arial"/>
      <family val="2"/>
    </font>
    <font>
      <b/>
      <i/>
      <u val="single"/>
      <sz val="22"/>
      <name val="Arial"/>
      <family val="2"/>
    </font>
    <font>
      <b/>
      <u val="single"/>
      <sz val="18"/>
      <color indexed="10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24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Arial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Arial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2" applyNumberFormat="0" applyFill="0" applyAlignment="0" applyProtection="0"/>
    <xf numFmtId="0" fontId="9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00" fillId="20" borderId="5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31" borderId="0" applyNumberFormat="0" applyBorder="0" applyAlignment="0" applyProtection="0"/>
    <xf numFmtId="0" fontId="10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9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13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21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9" fillId="0" borderId="0" xfId="0" applyNumberFormat="1" applyFont="1" applyBorder="1" applyAlignment="1" applyProtection="1" quotePrefix="1">
      <alignment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35" borderId="0" xfId="0" applyNumberFormat="1" applyFont="1" applyFill="1" applyAlignment="1" applyProtection="1">
      <alignment vertical="center"/>
      <protection/>
    </xf>
    <xf numFmtId="49" fontId="10" fillId="35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left"/>
      <protection/>
    </xf>
    <xf numFmtId="49" fontId="11" fillId="0" borderId="17" xfId="0" applyNumberFormat="1" applyFont="1" applyBorder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horizontal="left"/>
      <protection/>
    </xf>
    <xf numFmtId="0" fontId="110" fillId="0" borderId="0" xfId="0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/>
      <protection/>
    </xf>
    <xf numFmtId="49" fontId="7" fillId="0" borderId="17" xfId="0" applyNumberFormat="1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44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68" fontId="4" fillId="34" borderId="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/>
      <protection/>
    </xf>
    <xf numFmtId="49" fontId="7" fillId="34" borderId="17" xfId="0" applyNumberFormat="1" applyFont="1" applyFill="1" applyBorder="1" applyAlignment="1" applyProtection="1">
      <alignment/>
      <protection/>
    </xf>
    <xf numFmtId="49" fontId="14" fillId="34" borderId="17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/>
      <protection/>
    </xf>
    <xf numFmtId="49" fontId="23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49" fontId="25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23" fillId="34" borderId="0" xfId="0" applyNumberFormat="1" applyFont="1" applyFill="1" applyBorder="1" applyAlignment="1" applyProtection="1">
      <alignment vertical="center"/>
      <protection/>
    </xf>
    <xf numFmtId="49" fontId="23" fillId="34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11" fillId="36" borderId="19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11" fillId="0" borderId="19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8" fillId="34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/>
    </xf>
    <xf numFmtId="49" fontId="25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2" fillId="36" borderId="0" xfId="0" applyFont="1" applyFill="1" applyBorder="1" applyAlignment="1" applyProtection="1">
      <alignment horizontal="center" vertical="center" wrapText="1"/>
      <protection/>
    </xf>
    <xf numFmtId="0" fontId="111" fillId="36" borderId="0" xfId="0" applyFont="1" applyFill="1" applyBorder="1" applyAlignment="1" applyProtection="1">
      <alignment vertical="center"/>
      <protection/>
    </xf>
    <xf numFmtId="0" fontId="112" fillId="0" borderId="0" xfId="0" applyFont="1" applyBorder="1" applyAlignment="1" applyProtection="1">
      <alignment horizontal="center" vertical="center" wrapText="1"/>
      <protection/>
    </xf>
    <xf numFmtId="0" fontId="111" fillId="0" borderId="0" xfId="0" applyFont="1" applyBorder="1" applyAlignment="1" applyProtection="1">
      <alignment vertical="center"/>
      <protection/>
    </xf>
    <xf numFmtId="0" fontId="113" fillId="34" borderId="0" xfId="0" applyFont="1" applyFill="1" applyBorder="1" applyAlignment="1" applyProtection="1">
      <alignment horizontal="center" vertical="center" wrapText="1"/>
      <protection/>
    </xf>
    <xf numFmtId="0" fontId="11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188" fontId="2" fillId="0" borderId="0" xfId="0" applyNumberFormat="1" applyFont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49" fontId="37" fillId="34" borderId="0" xfId="0" applyNumberFormat="1" applyFont="1" applyFill="1" applyBorder="1" applyAlignment="1" applyProtection="1">
      <alignment vertical="center" wrapText="1"/>
      <protection/>
    </xf>
    <xf numFmtId="0" fontId="36" fillId="34" borderId="0" xfId="0" applyNumberFormat="1" applyFont="1" applyFill="1" applyBorder="1" applyAlignment="1" applyProtection="1">
      <alignment vertical="center" wrapText="1"/>
      <protection/>
    </xf>
    <xf numFmtId="0" fontId="37" fillId="34" borderId="0" xfId="0" applyNumberFormat="1" applyFont="1" applyFill="1" applyBorder="1" applyAlignment="1" applyProtection="1">
      <alignment vertical="center" wrapText="1"/>
      <protection/>
    </xf>
    <xf numFmtId="2" fontId="26" fillId="34" borderId="0" xfId="51" applyNumberFormat="1" applyFont="1" applyFill="1" applyBorder="1" applyAlignment="1" applyProtection="1">
      <alignment vertical="center" wrapText="1"/>
      <protection/>
    </xf>
    <xf numFmtId="2" fontId="11" fillId="34" borderId="0" xfId="51" applyNumberFormat="1" applyFont="1" applyFill="1" applyBorder="1" applyAlignment="1" applyProtection="1">
      <alignment vertical="center" wrapText="1"/>
      <protection/>
    </xf>
    <xf numFmtId="2" fontId="28" fillId="34" borderId="0" xfId="51" applyNumberFormat="1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 horizontal="right"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26" fillId="34" borderId="17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1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10" fontId="2" fillId="0" borderId="20" xfId="0" applyNumberFormat="1" applyFont="1" applyBorder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2" fontId="2" fillId="0" borderId="0" xfId="51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10" fontId="2" fillId="34" borderId="20" xfId="0" applyNumberFormat="1" applyFont="1" applyFill="1" applyBorder="1" applyAlignment="1" applyProtection="1">
      <alignment vertical="center"/>
      <protection/>
    </xf>
    <xf numFmtId="10" fontId="2" fillId="34" borderId="0" xfId="0" applyNumberFormat="1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/>
      <protection/>
    </xf>
    <xf numFmtId="0" fontId="23" fillId="34" borderId="21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23" fillId="34" borderId="21" xfId="0" applyNumberFormat="1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49" fontId="14" fillId="34" borderId="21" xfId="0" applyNumberFormat="1" applyFont="1" applyFill="1" applyBorder="1" applyAlignment="1" applyProtection="1">
      <alignment vertical="center"/>
      <protection/>
    </xf>
    <xf numFmtId="10" fontId="23" fillId="34" borderId="20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Border="1" applyAlignment="1" applyProtection="1">
      <alignment vertical="center"/>
      <protection/>
    </xf>
    <xf numFmtId="10" fontId="14" fillId="34" borderId="22" xfId="0" applyNumberFormat="1" applyFont="1" applyFill="1" applyBorder="1" applyAlignment="1" applyProtection="1">
      <alignment vertical="center"/>
      <protection/>
    </xf>
    <xf numFmtId="10" fontId="14" fillId="34" borderId="23" xfId="0" applyNumberFormat="1" applyFont="1" applyFill="1" applyBorder="1" applyAlignment="1" applyProtection="1">
      <alignment vertical="center"/>
      <protection/>
    </xf>
    <xf numFmtId="49" fontId="14" fillId="34" borderId="23" xfId="0" applyNumberFormat="1" applyFont="1" applyFill="1" applyBorder="1" applyAlignment="1" applyProtection="1">
      <alignment vertical="center"/>
      <protection/>
    </xf>
    <xf numFmtId="49" fontId="14" fillId="34" borderId="24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/>
      <protection/>
    </xf>
    <xf numFmtId="10" fontId="23" fillId="0" borderId="0" xfId="0" applyNumberFormat="1" applyFont="1" applyAlignment="1" applyProtection="1">
      <alignment vertical="center"/>
      <protection/>
    </xf>
    <xf numFmtId="10" fontId="25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14" fillId="34" borderId="0" xfId="0" applyNumberFormat="1" applyFont="1" applyFill="1" applyBorder="1" applyAlignment="1" applyProtection="1">
      <alignment horizontal="left"/>
      <protection/>
    </xf>
    <xf numFmtId="49" fontId="115" fillId="34" borderId="0" xfId="0" applyNumberFormat="1" applyFont="1" applyFill="1" applyBorder="1" applyAlignment="1" applyProtection="1">
      <alignment/>
      <protection/>
    </xf>
    <xf numFmtId="49" fontId="116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6" fillId="34" borderId="0" xfId="0" applyFont="1" applyFill="1" applyBorder="1" applyAlignment="1" applyProtection="1">
      <alignment horizontal="justify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4" fillId="38" borderId="19" xfId="0" applyNumberFormat="1" applyFont="1" applyFill="1" applyBorder="1" applyAlignment="1" applyProtection="1">
      <alignment horizontal="center" wrapText="1"/>
      <protection locked="0"/>
    </xf>
    <xf numFmtId="49" fontId="2" fillId="38" borderId="19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14" fillId="0" borderId="0" xfId="0" applyNumberFormat="1" applyFont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wrapText="1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50" fillId="34" borderId="0" xfId="0" applyNumberFormat="1" applyFont="1" applyFill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9" fontId="50" fillId="0" borderId="17" xfId="0" applyNumberFormat="1" applyFont="1" applyBorder="1" applyAlignment="1" applyProtection="1">
      <alignment vertical="center"/>
      <protection/>
    </xf>
    <xf numFmtId="49" fontId="1" fillId="0" borderId="17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49" fontId="50" fillId="0" borderId="0" xfId="0" applyNumberFormat="1" applyFont="1" applyAlignment="1" applyProtection="1">
      <alignment wrapText="1"/>
      <protection/>
    </xf>
    <xf numFmtId="49" fontId="26" fillId="0" borderId="0" xfId="0" applyNumberFormat="1" applyFont="1" applyBorder="1" applyAlignment="1" applyProtection="1">
      <alignment horizontal="right" wrapText="1"/>
      <protection/>
    </xf>
    <xf numFmtId="49" fontId="26" fillId="0" borderId="0" xfId="0" applyNumberFormat="1" applyFont="1" applyAlignment="1" applyProtection="1">
      <alignment horizontal="right" wrapText="1"/>
      <protection/>
    </xf>
    <xf numFmtId="49" fontId="2" fillId="34" borderId="0" xfId="0" applyNumberFormat="1" applyFont="1" applyFill="1" applyAlignment="1" applyProtection="1">
      <alignment wrapText="1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117" fillId="0" borderId="17" xfId="0" applyNumberFormat="1" applyFont="1" applyBorder="1" applyAlignment="1" applyProtection="1">
      <alignment vertical="center"/>
      <protection/>
    </xf>
    <xf numFmtId="168" fontId="28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7" fillId="0" borderId="0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18" fillId="36" borderId="19" xfId="0" applyFont="1" applyFill="1" applyBorder="1" applyAlignment="1" applyProtection="1">
      <alignment horizontal="center" vertical="center" wrapText="1"/>
      <protection/>
    </xf>
    <xf numFmtId="0" fontId="118" fillId="0" borderId="19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14" fillId="0" borderId="20" xfId="0" applyNumberFormat="1" applyFont="1" applyBorder="1" applyAlignment="1" applyProtection="1">
      <alignment vertical="center"/>
      <protection/>
    </xf>
    <xf numFmtId="49" fontId="14" fillId="0" borderId="21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49" fontId="2" fillId="34" borderId="25" xfId="0" applyNumberFormat="1" applyFont="1" applyFill="1" applyBorder="1" applyAlignment="1" applyProtection="1">
      <alignment horizontal="left" vertical="center"/>
      <protection/>
    </xf>
    <xf numFmtId="49" fontId="2" fillId="34" borderId="26" xfId="0" applyNumberFormat="1" applyFont="1" applyFill="1" applyBorder="1" applyAlignment="1" applyProtection="1">
      <alignment horizontal="left" vertical="center"/>
      <protection/>
    </xf>
    <xf numFmtId="49" fontId="2" fillId="34" borderId="27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49" fontId="2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49" fontId="14" fillId="34" borderId="0" xfId="0" applyNumberFormat="1" applyFont="1" applyFill="1" applyAlignment="1" applyProtection="1">
      <alignment horizontal="center" vertical="center"/>
      <protection/>
    </xf>
    <xf numFmtId="49" fontId="14" fillId="34" borderId="0" xfId="0" applyNumberFormat="1" applyFont="1" applyFill="1" applyAlignment="1" applyProtection="1">
      <alignment vertical="center"/>
      <protection/>
    </xf>
    <xf numFmtId="49" fontId="117" fillId="0" borderId="0" xfId="0" applyNumberFormat="1" applyFont="1" applyBorder="1" applyAlignment="1" applyProtection="1">
      <alignment vertical="center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9" fontId="28" fillId="38" borderId="16" xfId="0" applyNumberFormat="1" applyFont="1" applyFill="1" applyBorder="1" applyAlignment="1" applyProtection="1">
      <alignment vertical="top" wrapText="1"/>
      <protection locked="0"/>
    </xf>
    <xf numFmtId="49" fontId="28" fillId="38" borderId="17" xfId="0" applyNumberFormat="1" applyFont="1" applyFill="1" applyBorder="1" applyAlignment="1" applyProtection="1">
      <alignment vertical="top" wrapText="1"/>
      <protection locked="0"/>
    </xf>
    <xf numFmtId="49" fontId="28" fillId="38" borderId="18" xfId="0" applyNumberFormat="1" applyFont="1" applyFill="1" applyBorder="1" applyAlignment="1" applyProtection="1">
      <alignment vertical="top" wrapText="1"/>
      <protection locked="0"/>
    </xf>
    <xf numFmtId="0" fontId="13" fillId="38" borderId="14" xfId="0" applyFont="1" applyFill="1" applyBorder="1" applyAlignment="1" applyProtection="1">
      <alignment horizontal="left" vertical="center"/>
      <protection/>
    </xf>
    <xf numFmtId="0" fontId="13" fillId="38" borderId="0" xfId="0" applyFont="1" applyFill="1" applyBorder="1" applyAlignment="1" applyProtection="1">
      <alignment horizontal="left" vertical="center"/>
      <protection/>
    </xf>
    <xf numFmtId="0" fontId="13" fillId="38" borderId="15" xfId="0" applyFont="1" applyFill="1" applyBorder="1" applyAlignment="1" applyProtection="1">
      <alignment horizontal="left"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 locked="0"/>
    </xf>
    <xf numFmtId="168" fontId="2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0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vertical="center" wrapText="1"/>
      <protection/>
    </xf>
    <xf numFmtId="49" fontId="11" fillId="34" borderId="17" xfId="0" applyNumberFormat="1" applyFont="1" applyFill="1" applyBorder="1" applyAlignment="1" applyProtection="1">
      <alignment vertical="center" wrapText="1"/>
      <protection/>
    </xf>
    <xf numFmtId="49" fontId="13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26" xfId="0" applyNumberFormat="1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2" fillId="38" borderId="10" xfId="0" applyFont="1" applyFill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9" fontId="1" fillId="34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49" fontId="13" fillId="34" borderId="25" xfId="0" applyNumberFormat="1" applyFont="1" applyFill="1" applyBorder="1" applyAlignment="1" applyProtection="1">
      <alignment horizontal="center" vertical="center"/>
      <protection/>
    </xf>
    <xf numFmtId="49" fontId="13" fillId="34" borderId="26" xfId="0" applyNumberFormat="1" applyFont="1" applyFill="1" applyBorder="1" applyAlignment="1" applyProtection="1">
      <alignment horizontal="center" vertical="center"/>
      <protection/>
    </xf>
    <xf numFmtId="49" fontId="13" fillId="34" borderId="27" xfId="0" applyNumberFormat="1" applyFont="1" applyFill="1" applyBorder="1" applyAlignment="1" applyProtection="1">
      <alignment horizontal="center" vertical="center"/>
      <protection/>
    </xf>
    <xf numFmtId="49" fontId="11" fillId="38" borderId="10" xfId="0" applyNumberFormat="1" applyFont="1" applyFill="1" applyBorder="1" applyAlignment="1" applyProtection="1">
      <alignment vertical="center" wrapText="1"/>
      <protection locked="0"/>
    </xf>
    <xf numFmtId="49" fontId="28" fillId="0" borderId="0" xfId="0" applyNumberFormat="1" applyFont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26" fillId="33" borderId="28" xfId="0" applyNumberFormat="1" applyFont="1" applyFill="1" applyBorder="1" applyAlignment="1" applyProtection="1">
      <alignment horizontal="center"/>
      <protection locked="0"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26" fillId="33" borderId="28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8" borderId="0" xfId="0" applyNumberFormat="1" applyFont="1" applyFill="1" applyAlignment="1" applyProtection="1">
      <alignment horizontal="center" vertical="center"/>
      <protection/>
    </xf>
    <xf numFmtId="49" fontId="59" fillId="33" borderId="28" xfId="36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/>
    </xf>
    <xf numFmtId="49" fontId="59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left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13" fillId="0" borderId="0" xfId="0" applyNumberFormat="1" applyFont="1" applyBorder="1" applyAlignment="1" applyProtection="1" quotePrefix="1">
      <alignment horizontal="left" vertical="top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2" fontId="7" fillId="38" borderId="25" xfId="0" applyNumberFormat="1" applyFont="1" applyFill="1" applyBorder="1" applyAlignment="1" applyProtection="1">
      <alignment horizontal="right" vertical="center"/>
      <protection locked="0"/>
    </xf>
    <xf numFmtId="2" fontId="7" fillId="38" borderId="26" xfId="0" applyNumberFormat="1" applyFont="1" applyFill="1" applyBorder="1" applyAlignment="1" applyProtection="1">
      <alignment horizontal="right" vertical="center"/>
      <protection locked="0"/>
    </xf>
    <xf numFmtId="2" fontId="7" fillId="38" borderId="27" xfId="0" applyNumberFormat="1" applyFont="1" applyFill="1" applyBorder="1" applyAlignment="1" applyProtection="1">
      <alignment horizontal="right" vertical="center"/>
      <protection locked="0"/>
    </xf>
    <xf numFmtId="2" fontId="7" fillId="34" borderId="25" xfId="0" applyNumberFormat="1" applyFont="1" applyFill="1" applyBorder="1" applyAlignment="1" applyProtection="1">
      <alignment horizontal="right" vertical="center"/>
      <protection/>
    </xf>
    <xf numFmtId="2" fontId="7" fillId="34" borderId="26" xfId="0" applyNumberFormat="1" applyFont="1" applyFill="1" applyBorder="1" applyAlignment="1" applyProtection="1">
      <alignment horizontal="right" vertical="center"/>
      <protection/>
    </xf>
    <xf numFmtId="2" fontId="7" fillId="34" borderId="27" xfId="0" applyNumberFormat="1" applyFont="1" applyFill="1" applyBorder="1" applyAlignment="1" applyProtection="1">
      <alignment horizontal="right" vertical="center"/>
      <protection/>
    </xf>
    <xf numFmtId="49" fontId="2" fillId="34" borderId="25" xfId="0" applyNumberFormat="1" applyFont="1" applyFill="1" applyBorder="1" applyAlignment="1" applyProtection="1">
      <alignment horizontal="left" vertical="center"/>
      <protection/>
    </xf>
    <xf numFmtId="49" fontId="2" fillId="34" borderId="26" xfId="0" applyNumberFormat="1" applyFont="1" applyFill="1" applyBorder="1" applyAlignment="1" applyProtection="1">
      <alignment horizontal="left" vertical="center"/>
      <protection/>
    </xf>
    <xf numFmtId="49" fontId="2" fillId="34" borderId="27" xfId="0" applyNumberFormat="1" applyFont="1" applyFill="1" applyBorder="1" applyAlignment="1" applyProtection="1">
      <alignment horizontal="left" vertical="center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6" xfId="0" applyNumberFormat="1" applyFont="1" applyFill="1" applyBorder="1" applyAlignment="1" applyProtection="1">
      <alignment horizontal="center" vertical="center"/>
      <protection/>
    </xf>
    <xf numFmtId="49" fontId="2" fillId="34" borderId="27" xfId="0" applyNumberFormat="1" applyFont="1" applyFill="1" applyBorder="1" applyAlignment="1" applyProtection="1">
      <alignment horizontal="center" vertical="center"/>
      <protection/>
    </xf>
    <xf numFmtId="2" fontId="2" fillId="34" borderId="25" xfId="0" applyNumberFormat="1" applyFont="1" applyFill="1" applyBorder="1" applyAlignment="1" applyProtection="1">
      <alignment horizontal="right" vertical="center"/>
      <protection/>
    </xf>
    <xf numFmtId="2" fontId="2" fillId="34" borderId="26" xfId="0" applyNumberFormat="1" applyFont="1" applyFill="1" applyBorder="1" applyAlignment="1" applyProtection="1">
      <alignment horizontal="right" vertical="center"/>
      <protection/>
    </xf>
    <xf numFmtId="2" fontId="2" fillId="34" borderId="27" xfId="0" applyNumberFormat="1" applyFont="1" applyFill="1" applyBorder="1" applyAlignment="1" applyProtection="1">
      <alignment horizontal="right" vertical="center"/>
      <protection/>
    </xf>
    <xf numFmtId="49" fontId="13" fillId="34" borderId="25" xfId="0" applyNumberFormat="1" applyFont="1" applyFill="1" applyBorder="1" applyAlignment="1" applyProtection="1">
      <alignment horizontal="center" vertical="center"/>
      <protection/>
    </xf>
    <xf numFmtId="49" fontId="13" fillId="34" borderId="26" xfId="0" applyNumberFormat="1" applyFont="1" applyFill="1" applyBorder="1" applyAlignment="1" applyProtection="1">
      <alignment horizontal="center" vertical="center"/>
      <protection/>
    </xf>
    <xf numFmtId="49" fontId="13" fillId="34" borderId="27" xfId="0" applyNumberFormat="1" applyFont="1" applyFill="1" applyBorder="1" applyAlignment="1" applyProtection="1">
      <alignment horizontal="center" vertical="center"/>
      <protection/>
    </xf>
    <xf numFmtId="49" fontId="2" fillId="38" borderId="10" xfId="0" applyNumberFormat="1" applyFont="1" applyFill="1" applyBorder="1" applyAlignment="1" applyProtection="1">
      <alignment horizontal="center" vertical="center"/>
      <protection locked="0"/>
    </xf>
    <xf numFmtId="49" fontId="2" fillId="38" borderId="25" xfId="0" applyNumberFormat="1" applyFont="1" applyFill="1" applyBorder="1" applyAlignment="1" applyProtection="1">
      <alignment horizontal="left" vertical="center"/>
      <protection locked="0"/>
    </xf>
    <xf numFmtId="49" fontId="2" fillId="38" borderId="26" xfId="0" applyNumberFormat="1" applyFont="1" applyFill="1" applyBorder="1" applyAlignment="1" applyProtection="1">
      <alignment horizontal="left" vertical="center"/>
      <protection locked="0"/>
    </xf>
    <xf numFmtId="49" fontId="2" fillId="38" borderId="27" xfId="0" applyNumberFormat="1" applyFont="1" applyFill="1" applyBorder="1" applyAlignment="1" applyProtection="1">
      <alignment horizontal="left" vertical="center"/>
      <protection locked="0"/>
    </xf>
    <xf numFmtId="2" fontId="2" fillId="38" borderId="10" xfId="0" applyNumberFormat="1" applyFont="1" applyFill="1" applyBorder="1" applyAlignment="1" applyProtection="1">
      <alignment horizontal="right" vertical="center"/>
      <protection locked="0"/>
    </xf>
    <xf numFmtId="49" fontId="28" fillId="34" borderId="11" xfId="0" applyNumberFormat="1" applyFont="1" applyFill="1" applyBorder="1" applyAlignment="1" applyProtection="1">
      <alignment horizontal="center" vertical="center" wrapText="1"/>
      <protection/>
    </xf>
    <xf numFmtId="49" fontId="28" fillId="34" borderId="12" xfId="0" applyNumberFormat="1" applyFont="1" applyFill="1" applyBorder="1" applyAlignment="1" applyProtection="1">
      <alignment horizontal="center" vertical="center" wrapText="1"/>
      <protection/>
    </xf>
    <xf numFmtId="49" fontId="28" fillId="34" borderId="13" xfId="0" applyNumberFormat="1" applyFont="1" applyFill="1" applyBorder="1" applyAlignment="1" applyProtection="1">
      <alignment horizontal="center" vertical="center" wrapText="1"/>
      <protection/>
    </xf>
    <xf numFmtId="49" fontId="28" fillId="34" borderId="16" xfId="0" applyNumberFormat="1" applyFont="1" applyFill="1" applyBorder="1" applyAlignment="1" applyProtection="1">
      <alignment horizontal="center" vertical="center" wrapText="1"/>
      <protection/>
    </xf>
    <xf numFmtId="49" fontId="28" fillId="34" borderId="17" xfId="0" applyNumberFormat="1" applyFont="1" applyFill="1" applyBorder="1" applyAlignment="1" applyProtection="1">
      <alignment horizontal="center" vertical="center" wrapText="1"/>
      <protection/>
    </xf>
    <xf numFmtId="49" fontId="28" fillId="34" borderId="18" xfId="0" applyNumberFormat="1" applyFont="1" applyFill="1" applyBorder="1" applyAlignment="1" applyProtection="1">
      <alignment horizontal="center" vertical="center" wrapText="1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168" fontId="28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/>
      <protection/>
    </xf>
    <xf numFmtId="0" fontId="13" fillId="34" borderId="26" xfId="0" applyFont="1" applyFill="1" applyBorder="1" applyAlignment="1" applyProtection="1">
      <alignment horizontal="center"/>
      <protection/>
    </xf>
    <xf numFmtId="0" fontId="13" fillId="34" borderId="27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2" fontId="26" fillId="12" borderId="25" xfId="0" applyNumberFormat="1" applyFont="1" applyFill="1" applyBorder="1" applyAlignment="1" applyProtection="1">
      <alignment horizontal="center" vertical="center"/>
      <protection/>
    </xf>
    <xf numFmtId="2" fontId="26" fillId="12" borderId="26" xfId="0" applyNumberFormat="1" applyFont="1" applyFill="1" applyBorder="1" applyAlignment="1" applyProtection="1">
      <alignment horizontal="center" vertical="center"/>
      <protection/>
    </xf>
    <xf numFmtId="2" fontId="26" fillId="12" borderId="27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9" fillId="34" borderId="25" xfId="0" applyFont="1" applyFill="1" applyBorder="1" applyAlignment="1" applyProtection="1">
      <alignment horizontal="center"/>
      <protection/>
    </xf>
    <xf numFmtId="0" fontId="29" fillId="34" borderId="26" xfId="0" applyFont="1" applyFill="1" applyBorder="1" applyAlignment="1" applyProtection="1">
      <alignment horizontal="center"/>
      <protection/>
    </xf>
    <xf numFmtId="0" fontId="29" fillId="34" borderId="27" xfId="0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2" fontId="26" fillId="12" borderId="25" xfId="0" applyNumberFormat="1" applyFont="1" applyFill="1" applyBorder="1" applyAlignment="1" applyProtection="1">
      <alignment horizontal="right" vertical="center"/>
      <protection/>
    </xf>
    <xf numFmtId="2" fontId="26" fillId="12" borderId="26" xfId="0" applyNumberFormat="1" applyFont="1" applyFill="1" applyBorder="1" applyAlignment="1" applyProtection="1">
      <alignment horizontal="right" vertical="center"/>
      <protection/>
    </xf>
    <xf numFmtId="2" fontId="26" fillId="12" borderId="27" xfId="0" applyNumberFormat="1" applyFont="1" applyFill="1" applyBorder="1" applyAlignment="1" applyProtection="1">
      <alignment horizontal="right" vertical="center"/>
      <protection/>
    </xf>
    <xf numFmtId="0" fontId="2" fillId="38" borderId="25" xfId="0" applyFon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/>
      <protection locked="0"/>
    </xf>
    <xf numFmtId="0" fontId="2" fillId="38" borderId="27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 wrapText="1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168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8" borderId="25" xfId="0" applyNumberFormat="1" applyFont="1" applyFill="1" applyBorder="1" applyAlignment="1" applyProtection="1">
      <alignment horizontal="center" vertical="center"/>
      <protection locked="0"/>
    </xf>
    <xf numFmtId="49" fontId="4" fillId="38" borderId="26" xfId="0" applyNumberFormat="1" applyFont="1" applyFill="1" applyBorder="1" applyAlignment="1" applyProtection="1">
      <alignment horizontal="center" vertical="center"/>
      <protection locked="0"/>
    </xf>
    <xf numFmtId="49" fontId="4" fillId="38" borderId="27" xfId="0" applyNumberFormat="1" applyFont="1" applyFill="1" applyBorder="1" applyAlignment="1" applyProtection="1">
      <alignment horizontal="center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/>
    </xf>
    <xf numFmtId="49" fontId="4" fillId="34" borderId="26" xfId="0" applyNumberFormat="1" applyFont="1" applyFill="1" applyBorder="1" applyAlignment="1" applyProtection="1">
      <alignment horizontal="left" vertical="center"/>
      <protection/>
    </xf>
    <xf numFmtId="49" fontId="4" fillId="34" borderId="27" xfId="0" applyNumberFormat="1" applyFont="1" applyFill="1" applyBorder="1" applyAlignment="1" applyProtection="1">
      <alignment horizontal="left" vertical="center"/>
      <protection/>
    </xf>
    <xf numFmtId="49" fontId="28" fillId="34" borderId="11" xfId="0" applyNumberFormat="1" applyFont="1" applyFill="1" applyBorder="1" applyAlignment="1" applyProtection="1">
      <alignment horizontal="center" vertical="center"/>
      <protection/>
    </xf>
    <xf numFmtId="49" fontId="28" fillId="34" borderId="12" xfId="0" applyNumberFormat="1" applyFont="1" applyFill="1" applyBorder="1" applyAlignment="1" applyProtection="1">
      <alignment horizontal="center" vertical="center"/>
      <protection/>
    </xf>
    <xf numFmtId="49" fontId="28" fillId="34" borderId="13" xfId="0" applyNumberFormat="1" applyFont="1" applyFill="1" applyBorder="1" applyAlignment="1" applyProtection="1">
      <alignment horizontal="center" vertical="center"/>
      <protection/>
    </xf>
    <xf numFmtId="49" fontId="28" fillId="34" borderId="16" xfId="0" applyNumberFormat="1" applyFont="1" applyFill="1" applyBorder="1" applyAlignment="1" applyProtection="1">
      <alignment horizontal="center" vertical="center"/>
      <protection/>
    </xf>
    <xf numFmtId="49" fontId="28" fillId="34" borderId="17" xfId="0" applyNumberFormat="1" applyFont="1" applyFill="1" applyBorder="1" applyAlignment="1" applyProtection="1">
      <alignment horizontal="center" vertical="center"/>
      <protection/>
    </xf>
    <xf numFmtId="49" fontId="28" fillId="34" borderId="18" xfId="0" applyNumberFormat="1" applyFont="1" applyFill="1" applyBorder="1" applyAlignment="1" applyProtection="1">
      <alignment horizontal="center" vertical="center"/>
      <protection/>
    </xf>
    <xf numFmtId="49" fontId="13" fillId="34" borderId="25" xfId="0" applyNumberFormat="1" applyFont="1" applyFill="1" applyBorder="1" applyAlignment="1" applyProtection="1">
      <alignment horizontal="left" vertical="center"/>
      <protection/>
    </xf>
    <xf numFmtId="49" fontId="13" fillId="34" borderId="26" xfId="0" applyNumberFormat="1" applyFont="1" applyFill="1" applyBorder="1" applyAlignment="1" applyProtection="1">
      <alignment horizontal="left" vertical="center"/>
      <protection/>
    </xf>
    <xf numFmtId="49" fontId="13" fillId="34" borderId="27" xfId="0" applyNumberFormat="1" applyFont="1" applyFill="1" applyBorder="1" applyAlignment="1" applyProtection="1">
      <alignment horizontal="left" vertical="center"/>
      <protection/>
    </xf>
    <xf numFmtId="2" fontId="26" fillId="34" borderId="25" xfId="0" applyNumberFormat="1" applyFont="1" applyFill="1" applyBorder="1" applyAlignment="1" applyProtection="1">
      <alignment horizontal="center" vertical="center"/>
      <protection/>
    </xf>
    <xf numFmtId="2" fontId="26" fillId="34" borderId="26" xfId="0" applyNumberFormat="1" applyFont="1" applyFill="1" applyBorder="1" applyAlignment="1" applyProtection="1">
      <alignment horizontal="center" vertical="center"/>
      <protection/>
    </xf>
    <xf numFmtId="2" fontId="26" fillId="34" borderId="27" xfId="0" applyNumberFormat="1" applyFont="1" applyFill="1" applyBorder="1" applyAlignment="1" applyProtection="1">
      <alignment horizontal="center" vertical="center"/>
      <protection/>
    </xf>
    <xf numFmtId="2" fontId="26" fillId="12" borderId="10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26" fillId="34" borderId="10" xfId="0" applyNumberFormat="1" applyFont="1" applyFill="1" applyBorder="1" applyAlignment="1" applyProtection="1">
      <alignment horizontal="right" vertical="center"/>
      <protection/>
    </xf>
    <xf numFmtId="0" fontId="30" fillId="40" borderId="0" xfId="0" applyFont="1" applyFill="1" applyAlignment="1" applyProtection="1">
      <alignment horizontal="center" vertical="center"/>
      <protection/>
    </xf>
    <xf numFmtId="10" fontId="26" fillId="12" borderId="10" xfId="51" applyNumberFormat="1" applyFont="1" applyFill="1" applyBorder="1" applyAlignment="1" applyProtection="1">
      <alignment horizontal="right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6" fillId="34" borderId="25" xfId="0" applyNumberFormat="1" applyFont="1" applyFill="1" applyBorder="1" applyAlignment="1" applyProtection="1">
      <alignment horizontal="center" vertical="center"/>
      <protection/>
    </xf>
    <xf numFmtId="49" fontId="26" fillId="34" borderId="26" xfId="0" applyNumberFormat="1" applyFont="1" applyFill="1" applyBorder="1" applyAlignment="1" applyProtection="1">
      <alignment horizontal="center" vertical="center"/>
      <protection/>
    </xf>
    <xf numFmtId="49" fontId="26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6" fillId="34" borderId="25" xfId="0" applyNumberFormat="1" applyFont="1" applyFill="1" applyBorder="1" applyAlignment="1" applyProtection="1">
      <alignment horizontal="right" vertical="center"/>
      <protection/>
    </xf>
    <xf numFmtId="2" fontId="26" fillId="34" borderId="26" xfId="0" applyNumberFormat="1" applyFont="1" applyFill="1" applyBorder="1" applyAlignment="1" applyProtection="1">
      <alignment horizontal="right" vertical="center"/>
      <protection/>
    </xf>
    <xf numFmtId="2" fontId="26" fillId="34" borderId="27" xfId="0" applyNumberFormat="1" applyFont="1" applyFill="1" applyBorder="1" applyAlignment="1" applyProtection="1">
      <alignment horizontal="right" vertical="center"/>
      <protection/>
    </xf>
    <xf numFmtId="49" fontId="28" fillId="34" borderId="14" xfId="0" applyNumberFormat="1" applyFont="1" applyFill="1" applyBorder="1" applyAlignment="1" applyProtection="1">
      <alignment horizontal="center" vertical="center" wrapText="1"/>
      <protection/>
    </xf>
    <xf numFmtId="49" fontId="28" fillId="34" borderId="0" xfId="0" applyNumberFormat="1" applyFont="1" applyFill="1" applyBorder="1" applyAlignment="1" applyProtection="1">
      <alignment horizontal="center" vertical="center" wrapText="1"/>
      <protection/>
    </xf>
    <xf numFmtId="49" fontId="28" fillId="34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168" fontId="26" fillId="12" borderId="11" xfId="0" applyNumberFormat="1" applyFont="1" applyFill="1" applyBorder="1" applyAlignment="1" applyProtection="1">
      <alignment horizontal="center" vertical="center"/>
      <protection/>
    </xf>
    <xf numFmtId="168" fontId="26" fillId="12" borderId="12" xfId="0" applyNumberFormat="1" applyFont="1" applyFill="1" applyBorder="1" applyAlignment="1" applyProtection="1">
      <alignment horizontal="center" vertical="center"/>
      <protection/>
    </xf>
    <xf numFmtId="168" fontId="26" fillId="12" borderId="13" xfId="0" applyNumberFormat="1" applyFont="1" applyFill="1" applyBorder="1" applyAlignment="1" applyProtection="1">
      <alignment horizontal="center" vertical="center"/>
      <protection/>
    </xf>
    <xf numFmtId="168" fontId="26" fillId="12" borderId="16" xfId="0" applyNumberFormat="1" applyFont="1" applyFill="1" applyBorder="1" applyAlignment="1" applyProtection="1">
      <alignment horizontal="center" vertical="center"/>
      <protection/>
    </xf>
    <xf numFmtId="168" fontId="26" fillId="12" borderId="17" xfId="0" applyNumberFormat="1" applyFont="1" applyFill="1" applyBorder="1" applyAlignment="1" applyProtection="1">
      <alignment horizontal="center" vertical="center"/>
      <protection/>
    </xf>
    <xf numFmtId="168" fontId="26" fillId="12" borderId="18" xfId="0" applyNumberFormat="1" applyFont="1" applyFill="1" applyBorder="1" applyAlignment="1" applyProtection="1">
      <alignment horizontal="center" vertical="center"/>
      <protection/>
    </xf>
    <xf numFmtId="0" fontId="30" fillId="39" borderId="0" xfId="0" applyFont="1" applyFill="1" applyAlignment="1" applyProtection="1">
      <alignment horizontal="center" vertical="center"/>
      <protection/>
    </xf>
    <xf numFmtId="2" fontId="26" fillId="34" borderId="11" xfId="0" applyNumberFormat="1" applyFont="1" applyFill="1" applyBorder="1" applyAlignment="1" applyProtection="1">
      <alignment horizontal="center" vertical="center"/>
      <protection/>
    </xf>
    <xf numFmtId="2" fontId="26" fillId="34" borderId="12" xfId="0" applyNumberFormat="1" applyFont="1" applyFill="1" applyBorder="1" applyAlignment="1" applyProtection="1">
      <alignment horizontal="center" vertical="center"/>
      <protection/>
    </xf>
    <xf numFmtId="2" fontId="26" fillId="34" borderId="13" xfId="0" applyNumberFormat="1" applyFont="1" applyFill="1" applyBorder="1" applyAlignment="1" applyProtection="1">
      <alignment horizontal="center" vertical="center"/>
      <protection/>
    </xf>
    <xf numFmtId="2" fontId="26" fillId="34" borderId="16" xfId="0" applyNumberFormat="1" applyFont="1" applyFill="1" applyBorder="1" applyAlignment="1" applyProtection="1">
      <alignment horizontal="center" vertical="center"/>
      <protection/>
    </xf>
    <xf numFmtId="2" fontId="26" fillId="34" borderId="17" xfId="0" applyNumberFormat="1" applyFont="1" applyFill="1" applyBorder="1" applyAlignment="1" applyProtection="1">
      <alignment horizontal="center" vertical="center"/>
      <protection/>
    </xf>
    <xf numFmtId="2" fontId="26" fillId="34" borderId="18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0" fillId="24" borderId="16" xfId="0" applyFont="1" applyFill="1" applyBorder="1" applyAlignment="1" applyProtection="1">
      <alignment horizontal="center" vertical="center"/>
      <protection/>
    </xf>
    <xf numFmtId="0" fontId="30" fillId="24" borderId="17" xfId="0" applyFont="1" applyFill="1" applyBorder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center" vertical="center"/>
      <protection/>
    </xf>
    <xf numFmtId="9" fontId="14" fillId="38" borderId="10" xfId="51" applyFont="1" applyFill="1" applyBorder="1" applyAlignment="1" applyProtection="1">
      <alignment horizontal="center" vertical="center"/>
      <protection locked="0"/>
    </xf>
    <xf numFmtId="9" fontId="14" fillId="38" borderId="25" xfId="51" applyFont="1" applyFill="1" applyBorder="1" applyAlignment="1" applyProtection="1">
      <alignment horizontal="center" vertical="center"/>
      <protection locked="0"/>
    </xf>
    <xf numFmtId="9" fontId="14" fillId="38" borderId="26" xfId="51" applyFont="1" applyFill="1" applyBorder="1" applyAlignment="1" applyProtection="1">
      <alignment horizontal="center" vertical="center"/>
      <protection locked="0"/>
    </xf>
    <xf numFmtId="9" fontId="14" fillId="38" borderId="27" xfId="51" applyFont="1" applyFill="1" applyBorder="1" applyAlignment="1" applyProtection="1">
      <alignment horizontal="center" vertical="center"/>
      <protection locked="0"/>
    </xf>
    <xf numFmtId="9" fontId="12" fillId="38" borderId="25" xfId="51" applyFont="1" applyFill="1" applyBorder="1" applyAlignment="1" applyProtection="1">
      <alignment horizontal="center" vertical="center"/>
      <protection locked="0"/>
    </xf>
    <xf numFmtId="9" fontId="12" fillId="38" borderId="26" xfId="51" applyFont="1" applyFill="1" applyBorder="1" applyAlignment="1" applyProtection="1">
      <alignment horizontal="center" vertical="center"/>
      <protection locked="0"/>
    </xf>
    <xf numFmtId="9" fontId="12" fillId="38" borderId="27" xfId="5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38" borderId="25" xfId="0" applyNumberFormat="1" applyFont="1" applyFill="1" applyBorder="1" applyAlignment="1" applyProtection="1">
      <alignment horizontal="center" vertical="center"/>
      <protection locked="0"/>
    </xf>
    <xf numFmtId="49" fontId="2" fillId="38" borderId="26" xfId="0" applyNumberFormat="1" applyFont="1" applyFill="1" applyBorder="1" applyAlignment="1" applyProtection="1">
      <alignment horizontal="center" vertical="center"/>
      <protection locked="0"/>
    </xf>
    <xf numFmtId="49" fontId="2" fillId="38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/>
    </xf>
    <xf numFmtId="179" fontId="14" fillId="38" borderId="10" xfId="0" applyNumberFormat="1" applyFont="1" applyFill="1" applyBorder="1" applyAlignment="1" applyProtection="1">
      <alignment horizontal="center" vertical="center"/>
      <protection locked="0"/>
    </xf>
    <xf numFmtId="179" fontId="7" fillId="18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13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15" xfId="0" applyNumberFormat="1" applyFont="1" applyFill="1" applyBorder="1" applyAlignment="1" applyProtection="1">
      <alignment horizontal="center" vertical="center" wrapText="1"/>
      <protection/>
    </xf>
    <xf numFmtId="49" fontId="16" fillId="34" borderId="17" xfId="0" applyNumberFormat="1" applyFont="1" applyFill="1" applyBorder="1" applyAlignment="1" applyProtection="1">
      <alignment horizontal="center" vertical="center" wrapText="1"/>
      <protection/>
    </xf>
    <xf numFmtId="49" fontId="16" fillId="34" borderId="18" xfId="0" applyNumberFormat="1" applyFont="1" applyFill="1" applyBorder="1" applyAlignment="1" applyProtection="1">
      <alignment horizontal="center" vertical="center" wrapText="1"/>
      <protection/>
    </xf>
    <xf numFmtId="2" fontId="7" fillId="34" borderId="25" xfId="0" applyNumberFormat="1" applyFont="1" applyFill="1" applyBorder="1" applyAlignment="1" applyProtection="1">
      <alignment horizontal="center" vertical="center"/>
      <protection/>
    </xf>
    <xf numFmtId="2" fontId="7" fillId="34" borderId="26" xfId="0" applyNumberFormat="1" applyFont="1" applyFill="1" applyBorder="1" applyAlignment="1" applyProtection="1">
      <alignment horizontal="center" vertical="center"/>
      <protection/>
    </xf>
    <xf numFmtId="2" fontId="7" fillId="34" borderId="27" xfId="0" applyNumberFormat="1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28" fillId="38" borderId="1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 locked="0"/>
    </xf>
    <xf numFmtId="49" fontId="2" fillId="38" borderId="12" xfId="0" applyNumberFormat="1" applyFont="1" applyFill="1" applyBorder="1" applyAlignment="1" applyProtection="1">
      <alignment horizontal="center" vertical="center"/>
      <protection locked="0"/>
    </xf>
    <xf numFmtId="49" fontId="2" fillId="38" borderId="13" xfId="0" applyNumberFormat="1" applyFont="1" applyFill="1" applyBorder="1" applyAlignment="1" applyProtection="1">
      <alignment horizontal="center" vertical="center"/>
      <protection locked="0"/>
    </xf>
    <xf numFmtId="4" fontId="24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6" xfId="0" applyNumberFormat="1" applyFont="1" applyFill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4" fontId="7" fillId="34" borderId="18" xfId="0" applyNumberFormat="1" applyFont="1" applyFill="1" applyBorder="1" applyAlignment="1" applyProtection="1">
      <alignment horizontal="center" vertical="center"/>
      <protection/>
    </xf>
    <xf numFmtId="4" fontId="14" fillId="38" borderId="11" xfId="0" applyNumberFormat="1" applyFont="1" applyFill="1" applyBorder="1" applyAlignment="1" applyProtection="1">
      <alignment horizontal="center" vertical="center"/>
      <protection locked="0"/>
    </xf>
    <xf numFmtId="4" fontId="14" fillId="38" borderId="12" xfId="0" applyNumberFormat="1" applyFont="1" applyFill="1" applyBorder="1" applyAlignment="1" applyProtection="1">
      <alignment horizontal="center" vertical="center"/>
      <protection locked="0"/>
    </xf>
    <xf numFmtId="4" fontId="14" fillId="38" borderId="13" xfId="0" applyNumberFormat="1" applyFont="1" applyFill="1" applyBorder="1" applyAlignment="1" applyProtection="1">
      <alignment horizontal="center" vertical="center"/>
      <protection locked="0"/>
    </xf>
    <xf numFmtId="3" fontId="12" fillId="38" borderId="10" xfId="0" applyNumberFormat="1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 applyProtection="1">
      <alignment horizontal="center"/>
      <protection locked="0"/>
    </xf>
    <xf numFmtId="49" fontId="2" fillId="38" borderId="29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14" fillId="38" borderId="12" xfId="0" applyNumberFormat="1" applyFont="1" applyFill="1" applyBorder="1" applyAlignment="1" applyProtection="1">
      <alignment horizontal="center" vertical="center"/>
      <protection locked="0"/>
    </xf>
    <xf numFmtId="3" fontId="14" fillId="38" borderId="13" xfId="0" applyNumberFormat="1" applyFont="1" applyFill="1" applyBorder="1" applyAlignment="1" applyProtection="1">
      <alignment horizontal="center" vertical="center"/>
      <protection locked="0"/>
    </xf>
    <xf numFmtId="49" fontId="14" fillId="38" borderId="11" xfId="0" applyNumberFormat="1" applyFont="1" applyFill="1" applyBorder="1" applyAlignment="1" applyProtection="1">
      <alignment horizontal="center" vertical="center"/>
      <protection locked="0"/>
    </xf>
    <xf numFmtId="49" fontId="14" fillId="38" borderId="12" xfId="0" applyNumberFormat="1" applyFont="1" applyFill="1" applyBorder="1" applyAlignment="1" applyProtection="1">
      <alignment horizontal="center" vertical="center"/>
      <protection locked="0"/>
    </xf>
    <xf numFmtId="49" fontId="14" fillId="38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2" fillId="38" borderId="25" xfId="0" applyFont="1" applyFill="1" applyBorder="1" applyAlignment="1" applyProtection="1">
      <alignment horizontal="left" vertical="center"/>
      <protection locked="0"/>
    </xf>
    <xf numFmtId="0" fontId="12" fillId="38" borderId="26" xfId="0" applyFont="1" applyFill="1" applyBorder="1" applyAlignment="1" applyProtection="1">
      <alignment horizontal="left" vertical="center"/>
      <protection locked="0"/>
    </xf>
    <xf numFmtId="0" fontId="12" fillId="38" borderId="27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3" fontId="7" fillId="41" borderId="11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13" xfId="0" applyNumberFormat="1" applyFont="1" applyFill="1" applyBorder="1" applyAlignment="1" applyProtection="1">
      <alignment horizontal="center"/>
      <protection/>
    </xf>
    <xf numFmtId="3" fontId="7" fillId="41" borderId="16" xfId="0" applyNumberFormat="1" applyFont="1" applyFill="1" applyBorder="1" applyAlignment="1" applyProtection="1">
      <alignment horizontal="center"/>
      <protection/>
    </xf>
    <xf numFmtId="3" fontId="7" fillId="41" borderId="17" xfId="0" applyNumberFormat="1" applyFont="1" applyFill="1" applyBorder="1" applyAlignment="1" applyProtection="1">
      <alignment horizontal="center"/>
      <protection/>
    </xf>
    <xf numFmtId="3" fontId="7" fillId="41" borderId="18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13" xfId="0" applyNumberFormat="1" applyFont="1" applyFill="1" applyBorder="1" applyAlignment="1" applyProtection="1">
      <alignment horizontal="center"/>
      <protection/>
    </xf>
    <xf numFmtId="4" fontId="14" fillId="34" borderId="16" xfId="0" applyNumberFormat="1" applyFont="1" applyFill="1" applyBorder="1" applyAlignment="1" applyProtection="1">
      <alignment horizontal="center"/>
      <protection/>
    </xf>
    <xf numFmtId="4" fontId="14" fillId="34" borderId="17" xfId="0" applyNumberFormat="1" applyFont="1" applyFill="1" applyBorder="1" applyAlignment="1" applyProtection="1">
      <alignment horizontal="center"/>
      <protection/>
    </xf>
    <xf numFmtId="4" fontId="14" fillId="34" borderId="18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13" xfId="0" applyNumberFormat="1" applyFont="1" applyFill="1" applyBorder="1" applyAlignment="1" applyProtection="1">
      <alignment horizontal="center" vertical="center"/>
      <protection/>
    </xf>
    <xf numFmtId="4" fontId="15" fillId="34" borderId="16" xfId="0" applyNumberFormat="1" applyFont="1" applyFill="1" applyBorder="1" applyAlignment="1" applyProtection="1">
      <alignment horizontal="center" vertical="center"/>
      <protection/>
    </xf>
    <xf numFmtId="4" fontId="15" fillId="34" borderId="17" xfId="0" applyNumberFormat="1" applyFont="1" applyFill="1" applyBorder="1" applyAlignment="1" applyProtection="1">
      <alignment horizontal="center" vertical="center"/>
      <protection/>
    </xf>
    <xf numFmtId="4" fontId="15" fillId="34" borderId="18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13" xfId="0" applyNumberFormat="1" applyFont="1" applyFill="1" applyBorder="1" applyAlignment="1" applyProtection="1">
      <alignment horizontal="center" vertical="center"/>
      <protection/>
    </xf>
    <xf numFmtId="4" fontId="14" fillId="34" borderId="16" xfId="0" applyNumberFormat="1" applyFont="1" applyFill="1" applyBorder="1" applyAlignment="1" applyProtection="1">
      <alignment horizontal="center" vertical="center"/>
      <protection/>
    </xf>
    <xf numFmtId="4" fontId="14" fillId="34" borderId="17" xfId="0" applyNumberFormat="1" applyFont="1" applyFill="1" applyBorder="1" applyAlignment="1" applyProtection="1">
      <alignment horizontal="center" vertical="center"/>
      <protection/>
    </xf>
    <xf numFmtId="4" fontId="14" fillId="34" borderId="18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2" fontId="28" fillId="38" borderId="11" xfId="0" applyNumberFormat="1" applyFont="1" applyFill="1" applyBorder="1" applyAlignment="1" applyProtection="1">
      <alignment horizontal="center" vertical="center"/>
      <protection locked="0"/>
    </xf>
    <xf numFmtId="2" fontId="28" fillId="38" borderId="12" xfId="0" applyNumberFormat="1" applyFont="1" applyFill="1" applyBorder="1" applyAlignment="1" applyProtection="1">
      <alignment horizontal="center" vertical="center"/>
      <protection locked="0"/>
    </xf>
    <xf numFmtId="2" fontId="28" fillId="38" borderId="13" xfId="0" applyNumberFormat="1" applyFont="1" applyFill="1" applyBorder="1" applyAlignment="1" applyProtection="1">
      <alignment horizontal="center" vertical="center"/>
      <protection locked="0"/>
    </xf>
    <xf numFmtId="0" fontId="28" fillId="38" borderId="11" xfId="0" applyFont="1" applyFill="1" applyBorder="1" applyAlignment="1" applyProtection="1">
      <alignment horizontal="center" vertical="center" wrapText="1"/>
      <protection locked="0"/>
    </xf>
    <xf numFmtId="0" fontId="28" fillId="38" borderId="12" xfId="0" applyFont="1" applyFill="1" applyBorder="1" applyAlignment="1" applyProtection="1">
      <alignment horizontal="center" vertical="center" wrapText="1"/>
      <protection locked="0"/>
    </xf>
    <xf numFmtId="0" fontId="28" fillId="38" borderId="13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13" xfId="0" applyNumberFormat="1" applyFont="1" applyFill="1" applyBorder="1" applyAlignment="1" applyProtection="1">
      <alignment horizontal="center" vertical="center"/>
      <protection/>
    </xf>
    <xf numFmtId="2" fontId="14" fillId="34" borderId="16" xfId="0" applyNumberFormat="1" applyFont="1" applyFill="1" applyBorder="1" applyAlignment="1" applyProtection="1">
      <alignment horizontal="center" vertical="center"/>
      <protection/>
    </xf>
    <xf numFmtId="2" fontId="14" fillId="34" borderId="17" xfId="0" applyNumberFormat="1" applyFont="1" applyFill="1" applyBorder="1" applyAlignment="1" applyProtection="1">
      <alignment horizontal="center" vertical="center"/>
      <protection/>
    </xf>
    <xf numFmtId="2" fontId="14" fillId="34" borderId="18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13" xfId="0" applyNumberFormat="1" applyFont="1" applyFill="1" applyBorder="1" applyAlignment="1" applyProtection="1">
      <alignment horizontal="center" vertical="center"/>
      <protection/>
    </xf>
    <xf numFmtId="2" fontId="7" fillId="18" borderId="16" xfId="0" applyNumberFormat="1" applyFont="1" applyFill="1" applyBorder="1" applyAlignment="1" applyProtection="1">
      <alignment horizontal="center" vertical="center"/>
      <protection/>
    </xf>
    <xf numFmtId="2" fontId="7" fillId="18" borderId="17" xfId="0" applyNumberFormat="1" applyFont="1" applyFill="1" applyBorder="1" applyAlignment="1" applyProtection="1">
      <alignment horizontal="center" vertical="center"/>
      <protection/>
    </xf>
    <xf numFmtId="2" fontId="7" fillId="18" borderId="18" xfId="0" applyNumberFormat="1" applyFont="1" applyFill="1" applyBorder="1" applyAlignment="1" applyProtection="1">
      <alignment horizontal="center" vertical="center"/>
      <protection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13" xfId="0" applyNumberFormat="1" applyFont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68" fontId="4" fillId="0" borderId="17" xfId="0" applyNumberFormat="1" applyFont="1" applyBorder="1" applyAlignment="1" applyProtection="1">
      <alignment horizontal="center"/>
      <protection/>
    </xf>
    <xf numFmtId="168" fontId="4" fillId="0" borderId="18" xfId="0" applyNumberFormat="1" applyFont="1" applyBorder="1" applyAlignment="1" applyProtection="1">
      <alignment horizontal="center"/>
      <protection/>
    </xf>
    <xf numFmtId="168" fontId="26" fillId="34" borderId="11" xfId="0" applyNumberFormat="1" applyFont="1" applyFill="1" applyBorder="1" applyAlignment="1" applyProtection="1">
      <alignment horizontal="center" vertical="center"/>
      <protection/>
    </xf>
    <xf numFmtId="168" fontId="26" fillId="34" borderId="12" xfId="0" applyNumberFormat="1" applyFont="1" applyFill="1" applyBorder="1" applyAlignment="1" applyProtection="1">
      <alignment horizontal="center" vertical="center"/>
      <protection/>
    </xf>
    <xf numFmtId="168" fontId="26" fillId="34" borderId="13" xfId="0" applyNumberFormat="1" applyFont="1" applyFill="1" applyBorder="1" applyAlignment="1" applyProtection="1">
      <alignment horizontal="center" vertical="center"/>
      <protection/>
    </xf>
    <xf numFmtId="168" fontId="26" fillId="34" borderId="16" xfId="0" applyNumberFormat="1" applyFont="1" applyFill="1" applyBorder="1" applyAlignment="1" applyProtection="1">
      <alignment horizontal="center" vertical="center"/>
      <protection/>
    </xf>
    <xf numFmtId="168" fontId="26" fillId="34" borderId="17" xfId="0" applyNumberFormat="1" applyFont="1" applyFill="1" applyBorder="1" applyAlignment="1" applyProtection="1">
      <alignment horizontal="center" vertical="center"/>
      <protection/>
    </xf>
    <xf numFmtId="168" fontId="26" fillId="34" borderId="18" xfId="0" applyNumberFormat="1" applyFont="1" applyFill="1" applyBorder="1" applyAlignment="1" applyProtection="1">
      <alignment horizontal="center" vertical="center"/>
      <protection/>
    </xf>
    <xf numFmtId="9" fontId="115" fillId="34" borderId="11" xfId="51" applyFont="1" applyFill="1" applyBorder="1" applyAlignment="1" applyProtection="1">
      <alignment horizontal="center" vertical="center"/>
      <protection/>
    </xf>
    <xf numFmtId="9" fontId="115" fillId="34" borderId="12" xfId="51" applyFont="1" applyFill="1" applyBorder="1" applyAlignment="1" applyProtection="1">
      <alignment horizontal="center" vertical="center"/>
      <protection/>
    </xf>
    <xf numFmtId="9" fontId="115" fillId="34" borderId="13" xfId="51" applyFont="1" applyFill="1" applyBorder="1" applyAlignment="1" applyProtection="1">
      <alignment horizontal="center" vertical="center"/>
      <protection/>
    </xf>
    <xf numFmtId="9" fontId="115" fillId="34" borderId="16" xfId="51" applyFont="1" applyFill="1" applyBorder="1" applyAlignment="1" applyProtection="1">
      <alignment horizontal="center" vertical="center"/>
      <protection/>
    </xf>
    <xf numFmtId="9" fontId="115" fillId="34" borderId="17" xfId="51" applyFont="1" applyFill="1" applyBorder="1" applyAlignment="1" applyProtection="1">
      <alignment horizontal="center" vertical="center"/>
      <protection/>
    </xf>
    <xf numFmtId="9" fontId="115" fillId="34" borderId="18" xfId="5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44" fillId="38" borderId="11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3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4" xfId="0" applyNumberFormat="1" applyFont="1" applyFill="1" applyBorder="1" applyAlignment="1" applyProtection="1">
      <alignment horizontal="left" vertical="top" wrapText="1"/>
      <protection locked="0"/>
    </xf>
    <xf numFmtId="49" fontId="44" fillId="38" borderId="0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5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6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7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8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3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4" xfId="0" applyNumberFormat="1" applyFont="1" applyFill="1" applyBorder="1" applyAlignment="1" applyProtection="1">
      <alignment horizontal="left" vertical="top" wrapText="1"/>
      <protection locked="0"/>
    </xf>
    <xf numFmtId="49" fontId="28" fillId="38" borderId="0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5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6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7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8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7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8" borderId="14" xfId="0" applyNumberFormat="1" applyFont="1" applyFill="1" applyBorder="1" applyAlignment="1" applyProtection="1">
      <alignment horizontal="left" vertical="top" wrapText="1"/>
      <protection locked="0"/>
    </xf>
    <xf numFmtId="49" fontId="13" fillId="38" borderId="0" xfId="0" applyNumberFormat="1" applyFont="1" applyFill="1" applyBorder="1" applyAlignment="1" applyProtection="1">
      <alignment horizontal="left" vertical="top" wrapText="1"/>
      <protection locked="0"/>
    </xf>
    <xf numFmtId="49" fontId="13" fillId="38" borderId="15" xfId="0" applyNumberFormat="1" applyFont="1" applyFill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30" fillId="35" borderId="0" xfId="0" applyFont="1" applyFill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3" xfId="0" applyNumberFormat="1" applyFont="1" applyBorder="1" applyAlignment="1" applyProtection="1">
      <alignment horizontal="center" vertical="center" wrapText="1"/>
      <protection/>
    </xf>
    <xf numFmtId="49" fontId="38" fillId="0" borderId="14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15" xfId="0" applyNumberFormat="1" applyFont="1" applyBorder="1" applyAlignment="1" applyProtection="1">
      <alignment horizontal="center" vertical="center" wrapText="1"/>
      <protection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18" xfId="0" applyNumberFormat="1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4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49" fontId="13" fillId="38" borderId="11" xfId="0" applyNumberFormat="1" applyFont="1" applyFill="1" applyBorder="1" applyAlignment="1" applyProtection="1">
      <alignment horizontal="left" vertical="top" wrapText="1"/>
      <protection locked="0"/>
    </xf>
    <xf numFmtId="49" fontId="13" fillId="38" borderId="12" xfId="0" applyNumberFormat="1" applyFont="1" applyFill="1" applyBorder="1" applyAlignment="1" applyProtection="1">
      <alignment horizontal="left" vertical="top" wrapText="1"/>
      <protection locked="0"/>
    </xf>
    <xf numFmtId="49" fontId="13" fillId="38" borderId="13" xfId="0" applyNumberFormat="1" applyFont="1" applyFill="1" applyBorder="1" applyAlignment="1" applyProtection="1">
      <alignment horizontal="left" vertical="top" wrapText="1"/>
      <protection locked="0"/>
    </xf>
    <xf numFmtId="0" fontId="13" fillId="38" borderId="14" xfId="0" applyFont="1" applyFill="1" applyBorder="1" applyAlignment="1" applyProtection="1">
      <alignment horizontal="left" vertical="center"/>
      <protection/>
    </xf>
    <xf numFmtId="0" fontId="13" fillId="38" borderId="0" xfId="0" applyFont="1" applyFill="1" applyBorder="1" applyAlignment="1" applyProtection="1">
      <alignment horizontal="left" vertical="center"/>
      <protection/>
    </xf>
    <xf numFmtId="0" fontId="13" fillId="38" borderId="15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 horizontal="left" vertical="top" wrapText="1"/>
      <protection/>
    </xf>
    <xf numFmtId="44" fontId="26" fillId="18" borderId="11" xfId="0" applyNumberFormat="1" applyFont="1" applyFill="1" applyBorder="1" applyAlignment="1" applyProtection="1">
      <alignment horizontal="center" vertical="center" wrapText="1"/>
      <protection/>
    </xf>
    <xf numFmtId="44" fontId="26" fillId="18" borderId="12" xfId="0" applyNumberFormat="1" applyFont="1" applyFill="1" applyBorder="1" applyAlignment="1" applyProtection="1">
      <alignment horizontal="center" vertical="center" wrapText="1"/>
      <protection/>
    </xf>
    <xf numFmtId="0" fontId="26" fillId="18" borderId="12" xfId="0" applyFont="1" applyFill="1" applyBorder="1" applyAlignment="1" applyProtection="1">
      <alignment/>
      <protection/>
    </xf>
    <xf numFmtId="0" fontId="26" fillId="18" borderId="13" xfId="0" applyFont="1" applyFill="1" applyBorder="1" applyAlignment="1" applyProtection="1">
      <alignment/>
      <protection/>
    </xf>
    <xf numFmtId="44" fontId="26" fillId="18" borderId="14" xfId="0" applyNumberFormat="1" applyFont="1" applyFill="1" applyBorder="1" applyAlignment="1" applyProtection="1">
      <alignment horizontal="center" vertical="center" wrapText="1"/>
      <protection/>
    </xf>
    <xf numFmtId="44" fontId="26" fillId="18" borderId="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/>
      <protection/>
    </xf>
    <xf numFmtId="0" fontId="26" fillId="18" borderId="15" xfId="0" applyFont="1" applyFill="1" applyBorder="1" applyAlignment="1" applyProtection="1">
      <alignment/>
      <protection/>
    </xf>
    <xf numFmtId="0" fontId="26" fillId="18" borderId="16" xfId="0" applyFont="1" applyFill="1" applyBorder="1" applyAlignment="1" applyProtection="1">
      <alignment/>
      <protection/>
    </xf>
    <xf numFmtId="0" fontId="26" fillId="18" borderId="17" xfId="0" applyFont="1" applyFill="1" applyBorder="1" applyAlignment="1" applyProtection="1">
      <alignment/>
      <protection/>
    </xf>
    <xf numFmtId="0" fontId="26" fillId="18" borderId="18" xfId="0" applyFont="1" applyFill="1" applyBorder="1" applyAlignment="1" applyProtection="1">
      <alignment/>
      <protection/>
    </xf>
    <xf numFmtId="168" fontId="22" fillId="18" borderId="10" xfId="0" applyNumberFormat="1" applyFont="1" applyFill="1" applyBorder="1" applyAlignment="1" applyProtection="1">
      <alignment horizontal="right" vertical="center" wrapText="1"/>
      <protection/>
    </xf>
    <xf numFmtId="44" fontId="5" fillId="0" borderId="31" xfId="0" applyNumberFormat="1" applyFont="1" applyBorder="1" applyAlignment="1" applyProtection="1">
      <alignment horizontal="center" vertical="center"/>
      <protection/>
    </xf>
    <xf numFmtId="44" fontId="5" fillId="0" borderId="32" xfId="0" applyNumberFormat="1" applyFont="1" applyBorder="1" applyAlignment="1" applyProtection="1">
      <alignment horizontal="center" vertical="center"/>
      <protection/>
    </xf>
    <xf numFmtId="1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5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5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36" xfId="0" applyNumberFormat="1" applyFont="1" applyBorder="1" applyAlignment="1" applyProtection="1">
      <alignment horizontal="center" vertical="center"/>
      <protection/>
    </xf>
    <xf numFmtId="44" fontId="5" fillId="0" borderId="37" xfId="0" applyNumberFormat="1" applyFont="1" applyBorder="1" applyAlignment="1" applyProtection="1">
      <alignment horizontal="center" vertical="center"/>
      <protection/>
    </xf>
    <xf numFmtId="1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2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3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6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3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left" vertical="top" wrapText="1"/>
      <protection/>
    </xf>
    <xf numFmtId="0" fontId="46" fillId="34" borderId="12" xfId="0" applyNumberFormat="1" applyFont="1" applyFill="1" applyBorder="1" applyAlignment="1" applyProtection="1">
      <alignment horizontal="left" vertical="top" wrapText="1"/>
      <protection/>
    </xf>
    <xf numFmtId="0" fontId="46" fillId="34" borderId="13" xfId="0" applyNumberFormat="1" applyFont="1" applyFill="1" applyBorder="1" applyAlignment="1" applyProtection="1">
      <alignment horizontal="left" vertical="top" wrapText="1"/>
      <protection/>
    </xf>
    <xf numFmtId="0" fontId="46" fillId="34" borderId="14" xfId="0" applyNumberFormat="1" applyFont="1" applyFill="1" applyBorder="1" applyAlignment="1" applyProtection="1">
      <alignment horizontal="left" vertical="top" wrapText="1"/>
      <protection/>
    </xf>
    <xf numFmtId="0" fontId="46" fillId="34" borderId="0" xfId="0" applyNumberFormat="1" applyFont="1" applyFill="1" applyBorder="1" applyAlignment="1" applyProtection="1">
      <alignment horizontal="left" vertical="top" wrapText="1"/>
      <protection/>
    </xf>
    <xf numFmtId="0" fontId="46" fillId="34" borderId="15" xfId="0" applyNumberFormat="1" applyFont="1" applyFill="1" applyBorder="1" applyAlignment="1" applyProtection="1">
      <alignment horizontal="left" vertical="top" wrapText="1"/>
      <protection/>
    </xf>
    <xf numFmtId="0" fontId="46" fillId="34" borderId="16" xfId="0" applyNumberFormat="1" applyFont="1" applyFill="1" applyBorder="1" applyAlignment="1" applyProtection="1">
      <alignment horizontal="left" vertical="top" wrapText="1"/>
      <protection/>
    </xf>
    <xf numFmtId="0" fontId="46" fillId="34" borderId="17" xfId="0" applyNumberFormat="1" applyFont="1" applyFill="1" applyBorder="1" applyAlignment="1" applyProtection="1">
      <alignment horizontal="left" vertical="top" wrapText="1"/>
      <protection/>
    </xf>
    <xf numFmtId="0" fontId="46" fillId="34" borderId="18" xfId="0" applyNumberFormat="1" applyFont="1" applyFill="1" applyBorder="1" applyAlignment="1" applyProtection="1">
      <alignment horizontal="left" vertical="top" wrapText="1"/>
      <protection/>
    </xf>
    <xf numFmtId="44" fontId="5" fillId="0" borderId="41" xfId="0" applyNumberFormat="1" applyFont="1" applyBorder="1" applyAlignment="1" applyProtection="1">
      <alignment horizontal="center" vertical="center"/>
      <protection/>
    </xf>
    <xf numFmtId="44" fontId="5" fillId="0" borderId="45" xfId="0" applyNumberFormat="1" applyFont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8" borderId="12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4" fillId="38" borderId="18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168" fontId="12" fillId="18" borderId="10" xfId="0" applyNumberFormat="1" applyFont="1" applyFill="1" applyBorder="1" applyAlignment="1" applyProtection="1">
      <alignment horizontal="right" vertical="center" shrinkToFit="1"/>
      <protection/>
    </xf>
    <xf numFmtId="49" fontId="34" fillId="34" borderId="12" xfId="0" applyNumberFormat="1" applyFont="1" applyFill="1" applyBorder="1" applyAlignment="1" applyProtection="1">
      <alignment horizontal="right" vertical="center" wrapText="1"/>
      <protection/>
    </xf>
    <xf numFmtId="49" fontId="34" fillId="34" borderId="13" xfId="0" applyNumberFormat="1" applyFont="1" applyFill="1" applyBorder="1" applyAlignment="1" applyProtection="1">
      <alignment horizontal="right" vertical="center" wrapText="1"/>
      <protection/>
    </xf>
    <xf numFmtId="49" fontId="34" fillId="34" borderId="0" xfId="0" applyNumberFormat="1" applyFont="1" applyFill="1" applyBorder="1" applyAlignment="1" applyProtection="1">
      <alignment horizontal="right" vertical="center" wrapText="1"/>
      <protection/>
    </xf>
    <xf numFmtId="49" fontId="34" fillId="34" borderId="15" xfId="0" applyNumberFormat="1" applyFont="1" applyFill="1" applyBorder="1" applyAlignment="1" applyProtection="1">
      <alignment horizontal="right" vertical="center" wrapText="1"/>
      <protection/>
    </xf>
    <xf numFmtId="49" fontId="34" fillId="34" borderId="17" xfId="0" applyNumberFormat="1" applyFont="1" applyFill="1" applyBorder="1" applyAlignment="1" applyProtection="1">
      <alignment horizontal="right" vertical="center" wrapText="1"/>
      <protection/>
    </xf>
    <xf numFmtId="49" fontId="34" fillId="34" borderId="18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168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top"/>
      <protection/>
    </xf>
    <xf numFmtId="0" fontId="14" fillId="0" borderId="12" xfId="0" applyFont="1" applyBorder="1" applyAlignment="1" applyProtection="1">
      <alignment horizontal="left" vertical="top"/>
      <protection/>
    </xf>
    <xf numFmtId="0" fontId="14" fillId="0" borderId="13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14" fillId="0" borderId="16" xfId="0" applyFont="1" applyBorder="1" applyAlignment="1" applyProtection="1">
      <alignment horizontal="left" vertical="top"/>
      <protection/>
    </xf>
    <xf numFmtId="0" fontId="14" fillId="0" borderId="17" xfId="0" applyFont="1" applyBorder="1" applyAlignment="1" applyProtection="1">
      <alignment horizontal="left" vertical="top"/>
      <protection/>
    </xf>
    <xf numFmtId="0" fontId="14" fillId="0" borderId="18" xfId="0" applyFont="1" applyBorder="1" applyAlignment="1" applyProtection="1">
      <alignment horizontal="left" vertical="top"/>
      <protection/>
    </xf>
    <xf numFmtId="0" fontId="14" fillId="38" borderId="11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4" fillId="38" borderId="0" xfId="0" applyFont="1" applyFill="1" applyBorder="1" applyAlignment="1" applyProtection="1">
      <alignment horizontal="left" vertical="top"/>
      <protection locked="0"/>
    </xf>
    <xf numFmtId="0" fontId="14" fillId="38" borderId="15" xfId="0" applyFont="1" applyFill="1" applyBorder="1" applyAlignment="1" applyProtection="1">
      <alignment horizontal="left" vertical="top"/>
      <protection locked="0"/>
    </xf>
    <xf numFmtId="0" fontId="14" fillId="38" borderId="16" xfId="0" applyFont="1" applyFill="1" applyBorder="1" applyAlignment="1" applyProtection="1">
      <alignment horizontal="left" vertical="top"/>
      <protection locked="0"/>
    </xf>
    <xf numFmtId="0" fontId="14" fillId="38" borderId="17" xfId="0" applyFont="1" applyFill="1" applyBorder="1" applyAlignment="1" applyProtection="1">
      <alignment horizontal="left" vertical="top"/>
      <protection locked="0"/>
    </xf>
    <xf numFmtId="0" fontId="14" fillId="38" borderId="18" xfId="0" applyFont="1" applyFill="1" applyBorder="1" applyAlignment="1" applyProtection="1">
      <alignment horizontal="left" vertical="top"/>
      <protection locked="0"/>
    </xf>
    <xf numFmtId="49" fontId="12" fillId="34" borderId="30" xfId="0" applyNumberFormat="1" applyFont="1" applyFill="1" applyBorder="1" applyAlignment="1" applyProtection="1">
      <alignment horizontal="left" vertical="top" wrapText="1"/>
      <protection/>
    </xf>
    <xf numFmtId="49" fontId="12" fillId="34" borderId="10" xfId="0" applyNumberFormat="1" applyFont="1" applyFill="1" applyBorder="1" applyAlignment="1" applyProtection="1">
      <alignment horizontal="left" vertical="top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49" fontId="12" fillId="34" borderId="49" xfId="0" applyNumberFormat="1" applyFont="1" applyFill="1" applyBorder="1" applyAlignment="1" applyProtection="1">
      <alignment horizontal="left" vertical="top" wrapText="1"/>
      <protection/>
    </xf>
    <xf numFmtId="49" fontId="11" fillId="38" borderId="30" xfId="0" applyNumberFormat="1" applyFont="1" applyFill="1" applyBorder="1" applyAlignment="1" applyProtection="1">
      <alignment horizontal="center" vertical="center" wrapText="1"/>
      <protection locked="0"/>
    </xf>
    <xf numFmtId="49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8" borderId="49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50" xfId="0" applyNumberFormat="1" applyFont="1" applyFill="1" applyBorder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12" fillId="34" borderId="29" xfId="0" applyNumberFormat="1" applyFont="1" applyFill="1" applyBorder="1" applyAlignment="1" applyProtection="1">
      <alignment horizontal="left" vertical="top" wrapText="1"/>
      <protection/>
    </xf>
    <xf numFmtId="49" fontId="11" fillId="38" borderId="50" xfId="0" applyNumberFormat="1" applyFont="1" applyFill="1" applyBorder="1" applyAlignment="1" applyProtection="1">
      <alignment horizontal="center" vertical="center" wrapText="1"/>
      <protection locked="0"/>
    </xf>
    <xf numFmtId="168" fontId="14" fillId="38" borderId="50" xfId="0" applyNumberFormat="1" applyFont="1" applyFill="1" applyBorder="1" applyAlignment="1" applyProtection="1">
      <alignment horizontal="right" vertical="center"/>
      <protection locked="0"/>
    </xf>
    <xf numFmtId="168" fontId="14" fillId="38" borderId="53" xfId="0" applyNumberFormat="1" applyFont="1" applyFill="1" applyBorder="1" applyAlignment="1" applyProtection="1">
      <alignment horizontal="right" vertical="center"/>
      <protection locked="0"/>
    </xf>
    <xf numFmtId="168" fontId="14" fillId="38" borderId="10" xfId="0" applyNumberFormat="1" applyFont="1" applyFill="1" applyBorder="1" applyAlignment="1" applyProtection="1">
      <alignment horizontal="right" vertical="center"/>
      <protection locked="0"/>
    </xf>
    <xf numFmtId="168" fontId="14" fillId="38" borderId="54" xfId="0" applyNumberFormat="1" applyFont="1" applyFill="1" applyBorder="1" applyAlignment="1" applyProtection="1">
      <alignment horizontal="right" vertical="center"/>
      <protection locked="0"/>
    </xf>
    <xf numFmtId="168" fontId="14" fillId="38" borderId="49" xfId="0" applyNumberFormat="1" applyFont="1" applyFill="1" applyBorder="1" applyAlignment="1" applyProtection="1">
      <alignment horizontal="right" vertical="center"/>
      <protection locked="0"/>
    </xf>
    <xf numFmtId="168" fontId="14" fillId="38" borderId="55" xfId="0" applyNumberFormat="1" applyFont="1" applyFill="1" applyBorder="1" applyAlignment="1" applyProtection="1">
      <alignment horizontal="right" vertical="center"/>
      <protection locked="0"/>
    </xf>
    <xf numFmtId="168" fontId="14" fillId="38" borderId="30" xfId="0" applyNumberFormat="1" applyFont="1" applyFill="1" applyBorder="1" applyAlignment="1" applyProtection="1">
      <alignment horizontal="right" vertical="center"/>
      <protection locked="0"/>
    </xf>
    <xf numFmtId="168" fontId="14" fillId="38" borderId="56" xfId="0" applyNumberFormat="1" applyFont="1" applyFill="1" applyBorder="1" applyAlignment="1" applyProtection="1">
      <alignment horizontal="right" vertical="center"/>
      <protection locked="0"/>
    </xf>
    <xf numFmtId="49" fontId="12" fillId="34" borderId="57" xfId="0" applyNumberFormat="1" applyFont="1" applyFill="1" applyBorder="1" applyAlignment="1" applyProtection="1">
      <alignment horizontal="left" vertical="top" wrapText="1"/>
      <protection/>
    </xf>
    <xf numFmtId="49" fontId="12" fillId="34" borderId="58" xfId="0" applyNumberFormat="1" applyFont="1" applyFill="1" applyBorder="1" applyAlignment="1" applyProtection="1">
      <alignment horizontal="left" vertical="top" wrapText="1"/>
      <protection/>
    </xf>
    <xf numFmtId="49" fontId="12" fillId="34" borderId="59" xfId="0" applyNumberFormat="1" applyFont="1" applyFill="1" applyBorder="1" applyAlignment="1" applyProtection="1">
      <alignment horizontal="left" vertical="top" wrapText="1"/>
      <protection/>
    </xf>
    <xf numFmtId="49" fontId="12" fillId="34" borderId="14" xfId="0" applyNumberFormat="1" applyFont="1" applyFill="1" applyBorder="1" applyAlignment="1" applyProtection="1">
      <alignment horizontal="left" vertical="top" wrapText="1"/>
      <protection/>
    </xf>
    <xf numFmtId="49" fontId="12" fillId="34" borderId="0" xfId="0" applyNumberFormat="1" applyFont="1" applyFill="1" applyBorder="1" applyAlignment="1" applyProtection="1">
      <alignment horizontal="left" vertical="top" wrapText="1"/>
      <protection/>
    </xf>
    <xf numFmtId="49" fontId="12" fillId="34" borderId="15" xfId="0" applyNumberFormat="1" applyFont="1" applyFill="1" applyBorder="1" applyAlignment="1" applyProtection="1">
      <alignment horizontal="left" vertical="top" wrapText="1"/>
      <protection/>
    </xf>
    <xf numFmtId="49" fontId="12" fillId="34" borderId="60" xfId="0" applyNumberFormat="1" applyFont="1" applyFill="1" applyBorder="1" applyAlignment="1" applyProtection="1">
      <alignment horizontal="left" vertical="top" wrapText="1"/>
      <protection/>
    </xf>
    <xf numFmtId="49" fontId="12" fillId="34" borderId="23" xfId="0" applyNumberFormat="1" applyFont="1" applyFill="1" applyBorder="1" applyAlignment="1" applyProtection="1">
      <alignment horizontal="left" vertical="top" wrapText="1"/>
      <protection/>
    </xf>
    <xf numFmtId="49" fontId="12" fillId="34" borderId="61" xfId="0" applyNumberFormat="1" applyFont="1" applyFill="1" applyBorder="1" applyAlignment="1" applyProtection="1">
      <alignment horizontal="left" vertical="top" wrapText="1"/>
      <protection/>
    </xf>
    <xf numFmtId="2" fontId="12" fillId="34" borderId="11" xfId="0" applyNumberFormat="1" applyFont="1" applyFill="1" applyBorder="1" applyAlignment="1" applyProtection="1">
      <alignment horizontal="center" vertical="top" wrapText="1"/>
      <protection/>
    </xf>
    <xf numFmtId="2" fontId="12" fillId="34" borderId="12" xfId="0" applyNumberFormat="1" applyFont="1" applyFill="1" applyBorder="1" applyAlignment="1" applyProtection="1">
      <alignment horizontal="center" vertical="top" wrapText="1"/>
      <protection/>
    </xf>
    <xf numFmtId="2" fontId="12" fillId="34" borderId="13" xfId="0" applyNumberFormat="1" applyFont="1" applyFill="1" applyBorder="1" applyAlignment="1" applyProtection="1">
      <alignment horizontal="center" vertical="top" wrapText="1"/>
      <protection/>
    </xf>
    <xf numFmtId="2" fontId="12" fillId="34" borderId="14" xfId="0" applyNumberFormat="1" applyFont="1" applyFill="1" applyBorder="1" applyAlignment="1" applyProtection="1">
      <alignment horizontal="center" vertical="top" wrapText="1"/>
      <protection/>
    </xf>
    <xf numFmtId="2" fontId="12" fillId="34" borderId="0" xfId="0" applyNumberFormat="1" applyFont="1" applyFill="1" applyBorder="1" applyAlignment="1" applyProtection="1">
      <alignment horizontal="center" vertical="top" wrapText="1"/>
      <protection/>
    </xf>
    <xf numFmtId="2" fontId="12" fillId="34" borderId="15" xfId="0" applyNumberFormat="1" applyFont="1" applyFill="1" applyBorder="1" applyAlignment="1" applyProtection="1">
      <alignment horizontal="center" vertical="top" wrapText="1"/>
      <protection/>
    </xf>
    <xf numFmtId="2" fontId="12" fillId="34" borderId="60" xfId="0" applyNumberFormat="1" applyFont="1" applyFill="1" applyBorder="1" applyAlignment="1" applyProtection="1">
      <alignment horizontal="center" vertical="top" wrapText="1"/>
      <protection/>
    </xf>
    <xf numFmtId="2" fontId="12" fillId="34" borderId="23" xfId="0" applyNumberFormat="1" applyFont="1" applyFill="1" applyBorder="1" applyAlignment="1" applyProtection="1">
      <alignment horizontal="center" vertical="top" wrapText="1"/>
      <protection/>
    </xf>
    <xf numFmtId="2" fontId="12" fillId="34" borderId="61" xfId="0" applyNumberFormat="1" applyFont="1" applyFill="1" applyBorder="1" applyAlignment="1" applyProtection="1">
      <alignment horizontal="center" vertical="top" wrapText="1"/>
      <protection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49" fontId="4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68" fontId="11" fillId="34" borderId="50" xfId="0" applyNumberFormat="1" applyFont="1" applyFill="1" applyBorder="1" applyAlignment="1" applyProtection="1">
      <alignment horizontal="center" vertical="center" wrapText="1"/>
      <protection/>
    </xf>
    <xf numFmtId="168" fontId="11" fillId="34" borderId="10" xfId="0" applyNumberFormat="1" applyFont="1" applyFill="1" applyBorder="1" applyAlignment="1" applyProtection="1">
      <alignment horizontal="center" vertical="center" wrapText="1"/>
      <protection/>
    </xf>
    <xf numFmtId="168" fontId="11" fillId="34" borderId="49" xfId="0" applyNumberFormat="1" applyFont="1" applyFill="1" applyBorder="1" applyAlignment="1" applyProtection="1">
      <alignment horizontal="center" vertical="center" wrapText="1"/>
      <protection/>
    </xf>
    <xf numFmtId="49" fontId="11" fillId="34" borderId="5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 wrapText="1"/>
      <protection/>
    </xf>
    <xf numFmtId="49" fontId="42" fillId="0" borderId="13" xfId="0" applyNumberFormat="1" applyFont="1" applyBorder="1" applyAlignment="1" applyProtection="1">
      <alignment horizontal="center" vertical="center" wrapText="1"/>
      <protection/>
    </xf>
    <xf numFmtId="49" fontId="42" fillId="0" borderId="14" xfId="0" applyNumberFormat="1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Border="1" applyAlignment="1" applyProtection="1">
      <alignment horizontal="center" vertical="center" wrapText="1"/>
      <protection/>
    </xf>
    <xf numFmtId="49" fontId="42" fillId="0" borderId="15" xfId="0" applyNumberFormat="1" applyFont="1" applyBorder="1" applyAlignment="1" applyProtection="1">
      <alignment horizontal="center" vertical="center" wrapText="1"/>
      <protection/>
    </xf>
    <xf numFmtId="49" fontId="12" fillId="38" borderId="57" xfId="0" applyNumberFormat="1" applyFont="1" applyFill="1" applyBorder="1" applyAlignment="1" applyProtection="1">
      <alignment horizontal="left" vertical="top" wrapText="1"/>
      <protection locked="0"/>
    </xf>
    <xf numFmtId="49" fontId="12" fillId="38" borderId="58" xfId="0" applyNumberFormat="1" applyFont="1" applyFill="1" applyBorder="1" applyAlignment="1" applyProtection="1">
      <alignment horizontal="left" vertical="top" wrapText="1"/>
      <protection locked="0"/>
    </xf>
    <xf numFmtId="49" fontId="12" fillId="38" borderId="59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4" xfId="0" applyNumberFormat="1" applyFont="1" applyFill="1" applyBorder="1" applyAlignment="1" applyProtection="1">
      <alignment horizontal="left" vertical="top" wrapText="1"/>
      <protection locked="0"/>
    </xf>
    <xf numFmtId="49" fontId="12" fillId="38" borderId="0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5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6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7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2" fillId="34" borderId="11" xfId="0" applyNumberFormat="1" applyFont="1" applyFill="1" applyBorder="1" applyAlignment="1" applyProtection="1">
      <alignment horizontal="left" vertical="top" wrapText="1"/>
      <protection/>
    </xf>
    <xf numFmtId="49" fontId="12" fillId="34" borderId="12" xfId="0" applyNumberFormat="1" applyFont="1" applyFill="1" applyBorder="1" applyAlignment="1" applyProtection="1">
      <alignment horizontal="left" vertical="top" wrapText="1"/>
      <protection/>
    </xf>
    <xf numFmtId="49" fontId="12" fillId="34" borderId="13" xfId="0" applyNumberFormat="1" applyFont="1" applyFill="1" applyBorder="1" applyAlignment="1" applyProtection="1">
      <alignment horizontal="left" vertical="top" wrapText="1"/>
      <protection/>
    </xf>
    <xf numFmtId="49" fontId="12" fillId="34" borderId="16" xfId="0" applyNumberFormat="1" applyFont="1" applyFill="1" applyBorder="1" applyAlignment="1" applyProtection="1">
      <alignment horizontal="left" vertical="top" wrapText="1"/>
      <protection/>
    </xf>
    <xf numFmtId="49" fontId="12" fillId="34" borderId="17" xfId="0" applyNumberFormat="1" applyFont="1" applyFill="1" applyBorder="1" applyAlignment="1" applyProtection="1">
      <alignment horizontal="left" vertical="top" wrapText="1"/>
      <protection/>
    </xf>
    <xf numFmtId="49" fontId="12" fillId="34" borderId="18" xfId="0" applyNumberFormat="1" applyFont="1" applyFill="1" applyBorder="1" applyAlignment="1" applyProtection="1">
      <alignment horizontal="left" vertical="top" wrapText="1"/>
      <protection/>
    </xf>
    <xf numFmtId="49" fontId="11" fillId="38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34" borderId="57" xfId="0" applyNumberFormat="1" applyFont="1" applyFill="1" applyBorder="1" applyAlignment="1" applyProtection="1">
      <alignment horizontal="left" vertical="top" wrapText="1"/>
      <protection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6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61" xfId="0" applyNumberFormat="1" applyBorder="1" applyAlignment="1">
      <alignment/>
    </xf>
    <xf numFmtId="49" fontId="26" fillId="34" borderId="30" xfId="0" applyNumberFormat="1" applyFont="1" applyFill="1" applyBorder="1" applyAlignment="1" applyProtection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168" fontId="26" fillId="18" borderId="57" xfId="0" applyNumberFormat="1" applyFont="1" applyFill="1" applyBorder="1" applyAlignment="1" applyProtection="1">
      <alignment horizontal="right" vertical="center" wrapText="1"/>
      <protection/>
    </xf>
    <xf numFmtId="168" fontId="26" fillId="18" borderId="58" xfId="0" applyNumberFormat="1" applyFont="1" applyFill="1" applyBorder="1" applyAlignment="1" applyProtection="1">
      <alignment horizontal="right" vertical="center" wrapText="1"/>
      <protection/>
    </xf>
    <xf numFmtId="168" fontId="26" fillId="18" borderId="59" xfId="0" applyNumberFormat="1" applyFont="1" applyFill="1" applyBorder="1" applyAlignment="1" applyProtection="1">
      <alignment horizontal="right" vertical="center" wrapText="1"/>
      <protection/>
    </xf>
    <xf numFmtId="168" fontId="26" fillId="18" borderId="14" xfId="0" applyNumberFormat="1" applyFont="1" applyFill="1" applyBorder="1" applyAlignment="1" applyProtection="1">
      <alignment horizontal="right" vertical="center" wrapText="1"/>
      <protection/>
    </xf>
    <xf numFmtId="168" fontId="26" fillId="18" borderId="0" xfId="0" applyNumberFormat="1" applyFont="1" applyFill="1" applyBorder="1" applyAlignment="1" applyProtection="1">
      <alignment horizontal="right" vertical="center" wrapText="1"/>
      <protection/>
    </xf>
    <xf numFmtId="168" fontId="26" fillId="18" borderId="15" xfId="0" applyNumberFormat="1" applyFont="1" applyFill="1" applyBorder="1" applyAlignment="1" applyProtection="1">
      <alignment horizontal="right" vertical="center" wrapText="1"/>
      <protection/>
    </xf>
    <xf numFmtId="168" fontId="26" fillId="18" borderId="16" xfId="0" applyNumberFormat="1" applyFont="1" applyFill="1" applyBorder="1" applyAlignment="1" applyProtection="1">
      <alignment horizontal="right" vertical="center" wrapText="1"/>
      <protection/>
    </xf>
    <xf numFmtId="168" fontId="26" fillId="18" borderId="17" xfId="0" applyNumberFormat="1" applyFont="1" applyFill="1" applyBorder="1" applyAlignment="1" applyProtection="1">
      <alignment horizontal="right" vertical="center" wrapText="1"/>
      <protection/>
    </xf>
    <xf numFmtId="168" fontId="26" fillId="18" borderId="18" xfId="0" applyNumberFormat="1" applyFont="1" applyFill="1" applyBorder="1" applyAlignment="1" applyProtection="1">
      <alignment horizontal="right" vertical="center" wrapText="1"/>
      <protection/>
    </xf>
    <xf numFmtId="168" fontId="26" fillId="18" borderId="57" xfId="0" applyNumberFormat="1" applyFont="1" applyFill="1" applyBorder="1" applyAlignment="1" applyProtection="1">
      <alignment horizontal="right" vertical="center"/>
      <protection/>
    </xf>
    <xf numFmtId="168" fontId="26" fillId="18" borderId="58" xfId="0" applyNumberFormat="1" applyFont="1" applyFill="1" applyBorder="1" applyAlignment="1" applyProtection="1">
      <alignment horizontal="right" vertical="center"/>
      <protection/>
    </xf>
    <xf numFmtId="168" fontId="26" fillId="18" borderId="59" xfId="0" applyNumberFormat="1" applyFont="1" applyFill="1" applyBorder="1" applyAlignment="1" applyProtection="1">
      <alignment horizontal="right" vertical="center"/>
      <protection/>
    </xf>
    <xf numFmtId="168" fontId="26" fillId="18" borderId="14" xfId="0" applyNumberFormat="1" applyFont="1" applyFill="1" applyBorder="1" applyAlignment="1" applyProtection="1">
      <alignment horizontal="right" vertical="center"/>
      <protection/>
    </xf>
    <xf numFmtId="168" fontId="26" fillId="18" borderId="0" xfId="0" applyNumberFormat="1" applyFont="1" applyFill="1" applyBorder="1" applyAlignment="1" applyProtection="1">
      <alignment horizontal="right" vertical="center"/>
      <protection/>
    </xf>
    <xf numFmtId="168" fontId="26" fillId="18" borderId="15" xfId="0" applyNumberFormat="1" applyFont="1" applyFill="1" applyBorder="1" applyAlignment="1" applyProtection="1">
      <alignment horizontal="right" vertical="center"/>
      <protection/>
    </xf>
    <xf numFmtId="168" fontId="26" fillId="18" borderId="16" xfId="0" applyNumberFormat="1" applyFont="1" applyFill="1" applyBorder="1" applyAlignment="1" applyProtection="1">
      <alignment horizontal="right" vertical="center"/>
      <protection/>
    </xf>
    <xf numFmtId="168" fontId="26" fillId="18" borderId="17" xfId="0" applyNumberFormat="1" applyFont="1" applyFill="1" applyBorder="1" applyAlignment="1" applyProtection="1">
      <alignment horizontal="right" vertical="center"/>
      <protection/>
    </xf>
    <xf numFmtId="168" fontId="26" fillId="18" borderId="18" xfId="0" applyNumberFormat="1" applyFont="1" applyFill="1" applyBorder="1" applyAlignment="1" applyProtection="1">
      <alignment horizontal="right" vertical="center"/>
      <protection/>
    </xf>
    <xf numFmtId="49" fontId="26" fillId="34" borderId="57" xfId="0" applyNumberFormat="1" applyFont="1" applyFill="1" applyBorder="1" applyAlignment="1" applyProtection="1">
      <alignment horizontal="center" vertical="center" wrapText="1"/>
      <protection/>
    </xf>
    <xf numFmtId="49" fontId="26" fillId="34" borderId="58" xfId="0" applyNumberFormat="1" applyFont="1" applyFill="1" applyBorder="1" applyAlignment="1" applyProtection="1">
      <alignment horizontal="center" vertical="center" wrapText="1"/>
      <protection/>
    </xf>
    <xf numFmtId="49" fontId="26" fillId="34" borderId="59" xfId="0" applyNumberFormat="1" applyFont="1" applyFill="1" applyBorder="1" applyAlignment="1" applyProtection="1">
      <alignment horizontal="center" vertical="center" wrapText="1"/>
      <protection/>
    </xf>
    <xf numFmtId="49" fontId="26" fillId="34" borderId="14" xfId="0" applyNumberFormat="1" applyFont="1" applyFill="1" applyBorder="1" applyAlignment="1" applyProtection="1">
      <alignment horizontal="center" vertical="center" wrapText="1"/>
      <protection/>
    </xf>
    <xf numFmtId="49" fontId="26" fillId="34" borderId="0" xfId="0" applyNumberFormat="1" applyFont="1" applyFill="1" applyBorder="1" applyAlignment="1" applyProtection="1">
      <alignment horizontal="center" vertical="center" wrapText="1"/>
      <protection/>
    </xf>
    <xf numFmtId="49" fontId="26" fillId="34" borderId="15" xfId="0" applyNumberFormat="1" applyFont="1" applyFill="1" applyBorder="1" applyAlignment="1" applyProtection="1">
      <alignment horizontal="center" vertical="center" wrapText="1"/>
      <protection/>
    </xf>
    <xf numFmtId="49" fontId="26" fillId="34" borderId="16" xfId="0" applyNumberFormat="1" applyFont="1" applyFill="1" applyBorder="1" applyAlignment="1" applyProtection="1">
      <alignment horizontal="center" vertical="center" wrapText="1"/>
      <protection/>
    </xf>
    <xf numFmtId="49" fontId="26" fillId="34" borderId="17" xfId="0" applyNumberFormat="1" applyFont="1" applyFill="1" applyBorder="1" applyAlignment="1" applyProtection="1">
      <alignment horizontal="center" vertical="center" wrapText="1"/>
      <protection/>
    </xf>
    <xf numFmtId="49" fontId="26" fillId="34" borderId="18" xfId="0" applyNumberFormat="1" applyFont="1" applyFill="1" applyBorder="1" applyAlignment="1" applyProtection="1">
      <alignment horizontal="center" vertical="center" wrapText="1"/>
      <protection/>
    </xf>
    <xf numFmtId="49" fontId="11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9" xfId="0" applyNumberFormat="1" applyFont="1" applyFill="1" applyBorder="1" applyAlignment="1" applyProtection="1">
      <alignment horizontal="center" vertical="center" wrapText="1"/>
      <protection locked="0"/>
    </xf>
    <xf numFmtId="168" fontId="14" fillId="34" borderId="50" xfId="0" applyNumberFormat="1" applyFont="1" applyFill="1" applyBorder="1" applyAlignment="1" applyProtection="1">
      <alignment horizontal="right" vertical="center"/>
      <protection locked="0"/>
    </xf>
    <xf numFmtId="168" fontId="14" fillId="34" borderId="53" xfId="0" applyNumberFormat="1" applyFont="1" applyFill="1" applyBorder="1" applyAlignment="1" applyProtection="1">
      <alignment horizontal="right" vertical="center"/>
      <protection locked="0"/>
    </xf>
    <xf numFmtId="168" fontId="14" fillId="34" borderId="49" xfId="0" applyNumberFormat="1" applyFont="1" applyFill="1" applyBorder="1" applyAlignment="1" applyProtection="1">
      <alignment horizontal="right" vertical="center"/>
      <protection locked="0"/>
    </xf>
    <xf numFmtId="168" fontId="14" fillId="34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168" fontId="14" fillId="38" borderId="29" xfId="0" applyNumberFormat="1" applyFont="1" applyFill="1" applyBorder="1" applyAlignment="1" applyProtection="1">
      <alignment horizontal="right" vertical="center"/>
      <protection locked="0"/>
    </xf>
    <xf numFmtId="168" fontId="14" fillId="38" borderId="63" xfId="0" applyNumberFormat="1" applyFont="1" applyFill="1" applyBorder="1" applyAlignment="1" applyProtection="1">
      <alignment horizontal="right" vertical="center"/>
      <protection locked="0"/>
    </xf>
    <xf numFmtId="2" fontId="12" fillId="34" borderId="10" xfId="0" applyNumberFormat="1" applyFont="1" applyFill="1" applyBorder="1" applyAlignment="1" applyProtection="1">
      <alignment horizontal="left" vertical="top" wrapText="1"/>
      <protection/>
    </xf>
    <xf numFmtId="0" fontId="34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0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8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1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2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3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4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5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6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7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8" xfId="0" applyNumberFormat="1" applyFont="1" applyFill="1" applyBorder="1" applyAlignment="1" applyProtection="1" quotePrefix="1">
      <alignment horizontal="center" vertical="center" textRotation="90" wrapText="1"/>
      <protection/>
    </xf>
    <xf numFmtId="9" fontId="28" fillId="38" borderId="10" xfId="51" applyFont="1" applyFill="1" applyBorder="1" applyAlignment="1" applyProtection="1">
      <alignment horizontal="center" vertical="center" wrapText="1"/>
      <protection locked="0"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9" fontId="28" fillId="14" borderId="11" xfId="51" applyFont="1" applyFill="1" applyBorder="1" applyAlignment="1" applyProtection="1">
      <alignment horizontal="center" vertical="center" wrapText="1"/>
      <protection/>
    </xf>
    <xf numFmtId="9" fontId="28" fillId="14" borderId="12" xfId="51" applyFont="1" applyFill="1" applyBorder="1" applyAlignment="1" applyProtection="1">
      <alignment horizontal="center" vertical="center" wrapText="1"/>
      <protection/>
    </xf>
    <xf numFmtId="9" fontId="28" fillId="14" borderId="13" xfId="51" applyFont="1" applyFill="1" applyBorder="1" applyAlignment="1" applyProtection="1">
      <alignment horizontal="center" vertical="center" wrapText="1"/>
      <protection/>
    </xf>
    <xf numFmtId="9" fontId="28" fillId="14" borderId="14" xfId="51" applyFont="1" applyFill="1" applyBorder="1" applyAlignment="1" applyProtection="1">
      <alignment horizontal="center" vertical="center" wrapText="1"/>
      <protection/>
    </xf>
    <xf numFmtId="9" fontId="28" fillId="14" borderId="0" xfId="51" applyFont="1" applyFill="1" applyBorder="1" applyAlignment="1" applyProtection="1">
      <alignment horizontal="center" vertical="center" wrapText="1"/>
      <protection/>
    </xf>
    <xf numFmtId="9" fontId="28" fillId="14" borderId="15" xfId="51" applyFont="1" applyFill="1" applyBorder="1" applyAlignment="1" applyProtection="1">
      <alignment horizontal="center" vertical="center" wrapText="1"/>
      <protection/>
    </xf>
    <xf numFmtId="9" fontId="28" fillId="14" borderId="16" xfId="51" applyFont="1" applyFill="1" applyBorder="1" applyAlignment="1" applyProtection="1">
      <alignment horizontal="center" vertical="center" wrapText="1"/>
      <protection/>
    </xf>
    <xf numFmtId="9" fontId="28" fillId="14" borderId="17" xfId="51" applyFont="1" applyFill="1" applyBorder="1" applyAlignment="1" applyProtection="1">
      <alignment horizontal="center" vertical="center" wrapText="1"/>
      <protection/>
    </xf>
    <xf numFmtId="9" fontId="28" fillId="14" borderId="18" xfId="51" applyFont="1" applyFill="1" applyBorder="1" applyAlignment="1" applyProtection="1">
      <alignment horizontal="center" vertical="center" wrapText="1"/>
      <protection/>
    </xf>
    <xf numFmtId="0" fontId="48" fillId="14" borderId="11" xfId="0" applyNumberFormat="1" applyFont="1" applyFill="1" applyBorder="1" applyAlignment="1" applyProtection="1">
      <alignment horizontal="left" vertical="top" wrapText="1"/>
      <protection/>
    </xf>
    <xf numFmtId="0" fontId="48" fillId="14" borderId="12" xfId="0" applyNumberFormat="1" applyFont="1" applyFill="1" applyBorder="1" applyAlignment="1" applyProtection="1">
      <alignment horizontal="left" vertical="top" wrapText="1"/>
      <protection/>
    </xf>
    <xf numFmtId="0" fontId="48" fillId="14" borderId="13" xfId="0" applyNumberFormat="1" applyFont="1" applyFill="1" applyBorder="1" applyAlignment="1" applyProtection="1">
      <alignment horizontal="left" vertical="top" wrapText="1"/>
      <protection/>
    </xf>
    <xf numFmtId="0" fontId="48" fillId="14" borderId="14" xfId="0" applyNumberFormat="1" applyFont="1" applyFill="1" applyBorder="1" applyAlignment="1" applyProtection="1">
      <alignment horizontal="left" vertical="top" wrapText="1"/>
      <protection/>
    </xf>
    <xf numFmtId="0" fontId="48" fillId="14" borderId="0" xfId="0" applyNumberFormat="1" applyFont="1" applyFill="1" applyBorder="1" applyAlignment="1" applyProtection="1">
      <alignment horizontal="left" vertical="top" wrapText="1"/>
      <protection/>
    </xf>
    <xf numFmtId="0" fontId="48" fillId="14" borderId="15" xfId="0" applyNumberFormat="1" applyFont="1" applyFill="1" applyBorder="1" applyAlignment="1" applyProtection="1">
      <alignment horizontal="left" vertical="top" wrapText="1"/>
      <protection/>
    </xf>
    <xf numFmtId="0" fontId="48" fillId="14" borderId="16" xfId="0" applyNumberFormat="1" applyFont="1" applyFill="1" applyBorder="1" applyAlignment="1" applyProtection="1">
      <alignment horizontal="left" vertical="top" wrapText="1"/>
      <protection/>
    </xf>
    <xf numFmtId="0" fontId="48" fillId="14" borderId="17" xfId="0" applyNumberFormat="1" applyFont="1" applyFill="1" applyBorder="1" applyAlignment="1" applyProtection="1">
      <alignment horizontal="left" vertical="top" wrapText="1"/>
      <protection/>
    </xf>
    <xf numFmtId="0" fontId="48" fillId="14" borderId="18" xfId="0" applyNumberFormat="1" applyFont="1" applyFill="1" applyBorder="1" applyAlignment="1" applyProtection="1">
      <alignment horizontal="left" vertical="top" wrapText="1"/>
      <protection/>
    </xf>
    <xf numFmtId="168" fontId="28" fillId="14" borderId="11" xfId="51" applyNumberFormat="1" applyFont="1" applyFill="1" applyBorder="1" applyAlignment="1" applyProtection="1">
      <alignment horizontal="right" vertical="center" wrapText="1"/>
      <protection/>
    </xf>
    <xf numFmtId="168" fontId="28" fillId="14" borderId="12" xfId="51" applyNumberFormat="1" applyFont="1" applyFill="1" applyBorder="1" applyAlignment="1" applyProtection="1">
      <alignment horizontal="right" vertical="center" wrapText="1"/>
      <protection/>
    </xf>
    <xf numFmtId="168" fontId="28" fillId="14" borderId="13" xfId="51" applyNumberFormat="1" applyFont="1" applyFill="1" applyBorder="1" applyAlignment="1" applyProtection="1">
      <alignment horizontal="right" vertical="center" wrapText="1"/>
      <protection/>
    </xf>
    <xf numFmtId="168" fontId="28" fillId="14" borderId="14" xfId="51" applyNumberFormat="1" applyFont="1" applyFill="1" applyBorder="1" applyAlignment="1" applyProtection="1">
      <alignment horizontal="right" vertical="center" wrapText="1"/>
      <protection/>
    </xf>
    <xf numFmtId="168" fontId="28" fillId="14" borderId="0" xfId="51" applyNumberFormat="1" applyFont="1" applyFill="1" applyBorder="1" applyAlignment="1" applyProtection="1">
      <alignment horizontal="right" vertical="center" wrapText="1"/>
      <protection/>
    </xf>
    <xf numFmtId="168" fontId="28" fillId="14" borderId="15" xfId="51" applyNumberFormat="1" applyFont="1" applyFill="1" applyBorder="1" applyAlignment="1" applyProtection="1">
      <alignment horizontal="right" vertical="center" wrapText="1"/>
      <protection/>
    </xf>
    <xf numFmtId="168" fontId="28" fillId="14" borderId="16" xfId="51" applyNumberFormat="1" applyFont="1" applyFill="1" applyBorder="1" applyAlignment="1" applyProtection="1">
      <alignment horizontal="right" vertical="center" wrapText="1"/>
      <protection/>
    </xf>
    <xf numFmtId="168" fontId="28" fillId="14" borderId="17" xfId="51" applyNumberFormat="1" applyFont="1" applyFill="1" applyBorder="1" applyAlignment="1" applyProtection="1">
      <alignment horizontal="right" vertical="center" wrapText="1"/>
      <protection/>
    </xf>
    <xf numFmtId="168" fontId="28" fillId="14" borderId="18" xfId="51" applyNumberFormat="1" applyFont="1" applyFill="1" applyBorder="1" applyAlignment="1" applyProtection="1">
      <alignment horizontal="right" vertical="center" wrapText="1"/>
      <protection/>
    </xf>
    <xf numFmtId="0" fontId="22" fillId="34" borderId="11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22" fillId="34" borderId="16" xfId="0" applyFont="1" applyFill="1" applyBorder="1" applyAlignment="1" applyProtection="1">
      <alignment horizontal="center" vertical="center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22" fillId="34" borderId="18" xfId="0" applyFont="1" applyFill="1" applyBorder="1" applyAlignment="1" applyProtection="1">
      <alignment horizontal="center" vertical="center"/>
      <protection/>
    </xf>
    <xf numFmtId="0" fontId="28" fillId="34" borderId="11" xfId="0" applyFont="1" applyFill="1" applyBorder="1" applyAlignment="1" applyProtection="1">
      <alignment horizontal="center" vertical="center" wrapText="1"/>
      <protection/>
    </xf>
    <xf numFmtId="0" fontId="28" fillId="34" borderId="12" xfId="0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0" fontId="28" fillId="34" borderId="15" xfId="0" applyFont="1" applyFill="1" applyBorder="1" applyAlignment="1" applyProtection="1">
      <alignment horizontal="center" vertical="center" wrapText="1"/>
      <protection/>
    </xf>
    <xf numFmtId="0" fontId="28" fillId="34" borderId="16" xfId="0" applyFont="1" applyFill="1" applyBorder="1" applyAlignment="1" applyProtection="1">
      <alignment horizontal="center" vertical="center" wrapText="1"/>
      <protection/>
    </xf>
    <xf numFmtId="0" fontId="28" fillId="34" borderId="17" xfId="0" applyFont="1" applyFill="1" applyBorder="1" applyAlignment="1" applyProtection="1">
      <alignment horizontal="center" vertical="center" wrapText="1"/>
      <protection/>
    </xf>
    <xf numFmtId="0" fontId="28" fillId="34" borderId="18" xfId="0" applyFont="1" applyFill="1" applyBorder="1" applyAlignment="1" applyProtection="1">
      <alignment horizontal="center" vertical="center" wrapText="1"/>
      <protection/>
    </xf>
    <xf numFmtId="9" fontId="22" fillId="14" borderId="10" xfId="51" applyFont="1" applyFill="1" applyBorder="1" applyAlignment="1" applyProtection="1">
      <alignment horizontal="center" vertical="center" wrapText="1"/>
      <protection/>
    </xf>
    <xf numFmtId="168" fontId="7" fillId="14" borderId="10" xfId="0" applyNumberFormat="1" applyFont="1" applyFill="1" applyBorder="1" applyAlignment="1" applyProtection="1">
      <alignment horizontal="right" vertical="center"/>
      <protection/>
    </xf>
    <xf numFmtId="9" fontId="28" fillId="38" borderId="10" xfId="51" applyFont="1" applyFill="1" applyBorder="1" applyAlignment="1" applyProtection="1">
      <alignment horizontal="center" vertical="center" wrapText="1"/>
      <protection/>
    </xf>
    <xf numFmtId="2" fontId="28" fillId="34" borderId="10" xfId="51" applyNumberFormat="1" applyFont="1" applyFill="1" applyBorder="1" applyAlignment="1" applyProtection="1">
      <alignment horizontal="center" vertical="center" wrapText="1"/>
      <protection/>
    </xf>
    <xf numFmtId="0" fontId="22" fillId="34" borderId="11" xfId="0" applyNumberFormat="1" applyFont="1" applyFill="1" applyBorder="1" applyAlignment="1" applyProtection="1">
      <alignment horizontal="left" vertical="center" wrapText="1"/>
      <protection/>
    </xf>
    <xf numFmtId="0" fontId="22" fillId="34" borderId="12" xfId="0" applyNumberFormat="1" applyFont="1" applyFill="1" applyBorder="1" applyAlignment="1" applyProtection="1">
      <alignment horizontal="left" vertical="center" wrapText="1"/>
      <protection/>
    </xf>
    <xf numFmtId="0" fontId="22" fillId="34" borderId="13" xfId="0" applyNumberFormat="1" applyFont="1" applyFill="1" applyBorder="1" applyAlignment="1" applyProtection="1">
      <alignment horizontal="left" vertical="center" wrapText="1"/>
      <protection/>
    </xf>
    <xf numFmtId="0" fontId="22" fillId="34" borderId="14" xfId="0" applyNumberFormat="1" applyFont="1" applyFill="1" applyBorder="1" applyAlignment="1" applyProtection="1">
      <alignment horizontal="left" vertical="center" wrapText="1"/>
      <protection/>
    </xf>
    <xf numFmtId="0" fontId="22" fillId="34" borderId="0" xfId="0" applyNumberFormat="1" applyFont="1" applyFill="1" applyBorder="1" applyAlignment="1" applyProtection="1">
      <alignment horizontal="left" vertical="center" wrapText="1"/>
      <protection/>
    </xf>
    <xf numFmtId="0" fontId="22" fillId="34" borderId="15" xfId="0" applyNumberFormat="1" applyFont="1" applyFill="1" applyBorder="1" applyAlignment="1" applyProtection="1">
      <alignment horizontal="left" vertical="center" wrapText="1"/>
      <protection/>
    </xf>
    <xf numFmtId="0" fontId="22" fillId="34" borderId="16" xfId="0" applyNumberFormat="1" applyFont="1" applyFill="1" applyBorder="1" applyAlignment="1" applyProtection="1">
      <alignment horizontal="left" vertical="center" wrapText="1"/>
      <protection/>
    </xf>
    <xf numFmtId="0" fontId="22" fillId="34" borderId="17" xfId="0" applyNumberFormat="1" applyFont="1" applyFill="1" applyBorder="1" applyAlignment="1" applyProtection="1">
      <alignment horizontal="left" vertical="center" wrapText="1"/>
      <protection/>
    </xf>
    <xf numFmtId="0" fontId="22" fillId="34" borderId="18" xfId="0" applyNumberFormat="1" applyFont="1" applyFill="1" applyBorder="1" applyAlignment="1" applyProtection="1">
      <alignment horizontal="left" vertical="center" wrapText="1"/>
      <protection/>
    </xf>
    <xf numFmtId="49" fontId="38" fillId="34" borderId="12" xfId="0" applyNumberFormat="1" applyFont="1" applyFill="1" applyBorder="1" applyAlignment="1" applyProtection="1">
      <alignment horizontal="center" vertical="center" wrapText="1"/>
      <protection/>
    </xf>
    <xf numFmtId="49" fontId="38" fillId="34" borderId="13" xfId="0" applyNumberFormat="1" applyFont="1" applyFill="1" applyBorder="1" applyAlignment="1" applyProtection="1">
      <alignment horizontal="center" vertical="center" wrapText="1"/>
      <protection/>
    </xf>
    <xf numFmtId="49" fontId="38" fillId="34" borderId="0" xfId="0" applyNumberFormat="1" applyFont="1" applyFill="1" applyBorder="1" applyAlignment="1" applyProtection="1">
      <alignment horizontal="center" vertical="center" wrapText="1"/>
      <protection/>
    </xf>
    <xf numFmtId="49" fontId="38" fillId="34" borderId="15" xfId="0" applyNumberFormat="1" applyFont="1" applyFill="1" applyBorder="1" applyAlignment="1" applyProtection="1">
      <alignment horizontal="center" vertical="center" wrapText="1"/>
      <protection/>
    </xf>
    <xf numFmtId="49" fontId="38" fillId="34" borderId="17" xfId="0" applyNumberFormat="1" applyFont="1" applyFill="1" applyBorder="1" applyAlignment="1" applyProtection="1">
      <alignment horizontal="center" vertical="center" wrapText="1"/>
      <protection/>
    </xf>
    <xf numFmtId="49" fontId="38" fillId="34" borderId="18" xfId="0" applyNumberFormat="1" applyFont="1" applyFill="1" applyBorder="1" applyAlignment="1" applyProtection="1">
      <alignment horizontal="center" vertical="center" wrapText="1"/>
      <protection/>
    </xf>
    <xf numFmtId="0" fontId="28" fillId="34" borderId="11" xfId="0" applyNumberFormat="1" applyFont="1" applyFill="1" applyBorder="1" applyAlignment="1" applyProtection="1">
      <alignment horizontal="left" vertical="center" wrapText="1"/>
      <protection/>
    </xf>
    <xf numFmtId="0" fontId="28" fillId="34" borderId="12" xfId="0" applyNumberFormat="1" applyFont="1" applyFill="1" applyBorder="1" applyAlignment="1" applyProtection="1">
      <alignment horizontal="left" vertical="center" wrapText="1"/>
      <protection/>
    </xf>
    <xf numFmtId="0" fontId="28" fillId="34" borderId="13" xfId="0" applyNumberFormat="1" applyFont="1" applyFill="1" applyBorder="1" applyAlignment="1" applyProtection="1">
      <alignment horizontal="left" vertical="center" wrapText="1"/>
      <protection/>
    </xf>
    <xf numFmtId="0" fontId="28" fillId="34" borderId="14" xfId="0" applyNumberFormat="1" applyFont="1" applyFill="1" applyBorder="1" applyAlignment="1" applyProtection="1">
      <alignment horizontal="left" vertical="center" wrapText="1"/>
      <protection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15" xfId="0" applyNumberFormat="1" applyFont="1" applyFill="1" applyBorder="1" applyAlignment="1" applyProtection="1">
      <alignment horizontal="left" vertical="center" wrapText="1"/>
      <protection/>
    </xf>
    <xf numFmtId="0" fontId="28" fillId="34" borderId="16" xfId="0" applyNumberFormat="1" applyFont="1" applyFill="1" applyBorder="1" applyAlignment="1" applyProtection="1">
      <alignment horizontal="left" vertical="center" wrapText="1"/>
      <protection/>
    </xf>
    <xf numFmtId="0" fontId="28" fillId="34" borderId="17" xfId="0" applyNumberFormat="1" applyFont="1" applyFill="1" applyBorder="1" applyAlignment="1" applyProtection="1">
      <alignment horizontal="left" vertical="center" wrapText="1"/>
      <protection/>
    </xf>
    <xf numFmtId="0" fontId="28" fillId="34" borderId="18" xfId="0" applyNumberFormat="1" applyFont="1" applyFill="1" applyBorder="1" applyAlignment="1" applyProtection="1">
      <alignment horizontal="left" vertical="center" wrapText="1"/>
      <protection/>
    </xf>
    <xf numFmtId="168" fontId="58" fillId="14" borderId="10" xfId="0" applyNumberFormat="1" applyFont="1" applyFill="1" applyBorder="1" applyAlignment="1" applyProtection="1">
      <alignment horizontal="right" vertical="center" wrapText="1"/>
      <protection/>
    </xf>
    <xf numFmtId="0" fontId="58" fillId="14" borderId="10" xfId="0" applyNumberFormat="1" applyFont="1" applyFill="1" applyBorder="1" applyAlignment="1" applyProtection="1">
      <alignment horizontal="right" vertical="center" wrapText="1"/>
      <protection/>
    </xf>
    <xf numFmtId="49" fontId="38" fillId="34" borderId="11" xfId="0" applyNumberFormat="1" applyFont="1" applyFill="1" applyBorder="1" applyAlignment="1" applyProtection="1">
      <alignment horizontal="center" vertical="center" wrapText="1"/>
      <protection/>
    </xf>
    <xf numFmtId="49" fontId="38" fillId="34" borderId="14" xfId="0" applyNumberFormat="1" applyFont="1" applyFill="1" applyBorder="1" applyAlignment="1" applyProtection="1">
      <alignment horizontal="center" vertical="center" wrapText="1"/>
      <protection/>
    </xf>
    <xf numFmtId="49" fontId="38" fillId="34" borderId="16" xfId="0" applyNumberFormat="1" applyFont="1" applyFill="1" applyBorder="1" applyAlignment="1" applyProtection="1">
      <alignment horizontal="center" vertical="center" wrapText="1"/>
      <protection/>
    </xf>
    <xf numFmtId="0" fontId="34" fillId="34" borderId="10" xfId="0" applyNumberFormat="1" applyFont="1" applyFill="1" applyBorder="1" applyAlignment="1" applyProtection="1">
      <alignment horizontal="left" vertical="center" wrapText="1"/>
      <protection/>
    </xf>
    <xf numFmtId="49" fontId="27" fillId="0" borderId="62" xfId="0" applyNumberFormat="1" applyFont="1" applyFill="1" applyBorder="1" applyAlignment="1" applyProtection="1">
      <alignment horizontal="center" vertical="center"/>
      <protection/>
    </xf>
    <xf numFmtId="49" fontId="27" fillId="0" borderId="58" xfId="0" applyNumberFormat="1" applyFont="1" applyFill="1" applyBorder="1" applyAlignment="1" applyProtection="1">
      <alignment horizontal="center" vertical="center"/>
      <protection/>
    </xf>
    <xf numFmtId="49" fontId="27" fillId="0" borderId="64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34" fillId="34" borderId="11" xfId="0" applyNumberFormat="1" applyFont="1" applyFill="1" applyBorder="1" applyAlignment="1" applyProtection="1" quotePrefix="1">
      <alignment horizontal="left" vertical="center" wrapText="1"/>
      <protection/>
    </xf>
    <xf numFmtId="0" fontId="34" fillId="34" borderId="12" xfId="0" applyNumberFormat="1" applyFont="1" applyFill="1" applyBorder="1" applyAlignment="1" applyProtection="1">
      <alignment horizontal="left" vertical="center" wrapText="1"/>
      <protection/>
    </xf>
    <xf numFmtId="0" fontId="34" fillId="34" borderId="13" xfId="0" applyNumberFormat="1" applyFont="1" applyFill="1" applyBorder="1" applyAlignment="1" applyProtection="1">
      <alignment horizontal="left" vertical="center" wrapText="1"/>
      <protection/>
    </xf>
    <xf numFmtId="0" fontId="34" fillId="34" borderId="14" xfId="0" applyNumberFormat="1" applyFont="1" applyFill="1" applyBorder="1" applyAlignment="1" applyProtection="1">
      <alignment horizontal="left" vertical="center" wrapText="1"/>
      <protection/>
    </xf>
    <xf numFmtId="0" fontId="34" fillId="34" borderId="0" xfId="0" applyNumberFormat="1" applyFont="1" applyFill="1" applyBorder="1" applyAlignment="1" applyProtection="1">
      <alignment horizontal="left" vertical="center" wrapText="1"/>
      <protection/>
    </xf>
    <xf numFmtId="0" fontId="34" fillId="34" borderId="15" xfId="0" applyNumberFormat="1" applyFont="1" applyFill="1" applyBorder="1" applyAlignment="1" applyProtection="1">
      <alignment horizontal="left" vertical="center" wrapText="1"/>
      <protection/>
    </xf>
    <xf numFmtId="0" fontId="34" fillId="34" borderId="16" xfId="0" applyNumberFormat="1" applyFont="1" applyFill="1" applyBorder="1" applyAlignment="1" applyProtection="1">
      <alignment horizontal="left" vertical="center" wrapText="1"/>
      <protection/>
    </xf>
    <xf numFmtId="0" fontId="34" fillId="34" borderId="17" xfId="0" applyNumberFormat="1" applyFont="1" applyFill="1" applyBorder="1" applyAlignment="1" applyProtection="1">
      <alignment horizontal="left" vertical="center" wrapText="1"/>
      <protection/>
    </xf>
    <xf numFmtId="0" fontId="34" fillId="34" borderId="18" xfId="0" applyNumberFormat="1" applyFont="1" applyFill="1" applyBorder="1" applyAlignment="1" applyProtection="1">
      <alignment horizontal="left" vertical="center" wrapText="1"/>
      <protection/>
    </xf>
    <xf numFmtId="49" fontId="27" fillId="0" borderId="2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168" fontId="58" fillId="18" borderId="10" xfId="0" applyNumberFormat="1" applyFont="1" applyFill="1" applyBorder="1" applyAlignment="1" applyProtection="1">
      <alignment horizontal="right" vertical="center" wrapText="1"/>
      <protection/>
    </xf>
    <xf numFmtId="0" fontId="58" fillId="18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Border="1" applyAlignment="1" applyProtection="1">
      <alignment horizontal="left" vertical="center" wrapText="1"/>
      <protection/>
    </xf>
    <xf numFmtId="49" fontId="14" fillId="34" borderId="0" xfId="0" applyNumberFormat="1" applyFont="1" applyFill="1" applyBorder="1" applyAlignment="1" applyProtection="1">
      <alignment horizontal="left" vertical="top" wrapText="1"/>
      <protection/>
    </xf>
    <xf numFmtId="49" fontId="14" fillId="34" borderId="0" xfId="0" applyNumberFormat="1" applyFont="1" applyFill="1" applyBorder="1" applyAlignment="1" applyProtection="1" quotePrefix="1">
      <alignment horizontal="left" vertical="top" wrapTex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119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49" fontId="28" fillId="0" borderId="12" xfId="0" applyNumberFormat="1" applyFont="1" applyBorder="1" applyAlignment="1" applyProtection="1">
      <alignment horizontal="left" vertical="center" wrapText="1"/>
      <protection/>
    </xf>
    <xf numFmtId="49" fontId="28" fillId="0" borderId="13" xfId="0" applyNumberFormat="1" applyFont="1" applyBorder="1" applyAlignment="1" applyProtection="1">
      <alignment horizontal="left" vertical="center" wrapText="1"/>
      <protection/>
    </xf>
    <xf numFmtId="49" fontId="28" fillId="0" borderId="14" xfId="0" applyNumberFormat="1" applyFont="1" applyBorder="1" applyAlignment="1" applyProtection="1">
      <alignment horizontal="left" vertical="center" wrapText="1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28" fillId="0" borderId="15" xfId="0" applyNumberFormat="1" applyFont="1" applyBorder="1" applyAlignment="1" applyProtection="1">
      <alignment horizontal="left" vertical="center" wrapText="1"/>
      <protection/>
    </xf>
    <xf numFmtId="49" fontId="28" fillId="0" borderId="16" xfId="0" applyNumberFormat="1" applyFont="1" applyBorder="1" applyAlignment="1" applyProtection="1">
      <alignment horizontal="left" vertical="center" wrapText="1"/>
      <protection/>
    </xf>
    <xf numFmtId="49" fontId="28" fillId="0" borderId="17" xfId="0" applyNumberFormat="1" applyFont="1" applyBorder="1" applyAlignment="1" applyProtection="1">
      <alignment horizontal="left" vertical="center" wrapText="1"/>
      <protection/>
    </xf>
    <xf numFmtId="49" fontId="28" fillId="0" borderId="18" xfId="0" applyNumberFormat="1" applyFont="1" applyBorder="1" applyAlignment="1" applyProtection="1">
      <alignment horizontal="left" vertical="center" wrapText="1"/>
      <protection/>
    </xf>
    <xf numFmtId="49" fontId="36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44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38" borderId="14" xfId="0" applyFont="1" applyFill="1" applyBorder="1" applyAlignment="1" applyProtection="1">
      <alignment horizontal="center" vertical="center" wrapText="1"/>
      <protection locked="0"/>
    </xf>
    <xf numFmtId="0" fontId="28" fillId="38" borderId="0" xfId="0" applyFont="1" applyFill="1" applyBorder="1" applyAlignment="1" applyProtection="1">
      <alignment horizontal="center" vertical="center" wrapText="1"/>
      <protection locked="0"/>
    </xf>
    <xf numFmtId="0" fontId="28" fillId="38" borderId="15" xfId="0" applyFont="1" applyFill="1" applyBorder="1" applyAlignment="1" applyProtection="1">
      <alignment horizontal="center" vertical="center" wrapText="1"/>
      <protection locked="0"/>
    </xf>
    <xf numFmtId="0" fontId="28" fillId="38" borderId="16" xfId="0" applyFont="1" applyFill="1" applyBorder="1" applyAlignment="1" applyProtection="1">
      <alignment horizontal="center" vertical="center" wrapText="1"/>
      <protection locked="0"/>
    </xf>
    <xf numFmtId="0" fontId="28" fillId="38" borderId="17" xfId="0" applyFont="1" applyFill="1" applyBorder="1" applyAlignment="1" applyProtection="1">
      <alignment horizontal="center" vertical="center" wrapText="1"/>
      <protection locked="0"/>
    </xf>
    <xf numFmtId="0" fontId="28" fillId="38" borderId="18" xfId="0" applyFont="1" applyFill="1" applyBorder="1" applyAlignment="1" applyProtection="1">
      <alignment horizontal="center" vertical="center" wrapText="1"/>
      <protection locked="0"/>
    </xf>
    <xf numFmtId="168" fontId="42" fillId="38" borderId="11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2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3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4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0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5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6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7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8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0" fillId="38" borderId="10" xfId="0" applyNumberFormat="1" applyFont="1" applyFill="1" applyBorder="1" applyAlignment="1" applyProtection="1">
      <alignment horizontal="center" vertical="center" wrapText="1"/>
      <protection locked="0"/>
    </xf>
    <xf numFmtId="44" fontId="57" fillId="18" borderId="11" xfId="0" applyNumberFormat="1" applyFont="1" applyFill="1" applyBorder="1" applyAlignment="1" applyProtection="1">
      <alignment horizontal="right" vertical="center" wrapText="1"/>
      <protection/>
    </xf>
    <xf numFmtId="44" fontId="57" fillId="18" borderId="12" xfId="0" applyNumberFormat="1" applyFont="1" applyFill="1" applyBorder="1" applyAlignment="1" applyProtection="1">
      <alignment horizontal="right" vertical="center" wrapText="1"/>
      <protection/>
    </xf>
    <xf numFmtId="44" fontId="57" fillId="18" borderId="13" xfId="0" applyNumberFormat="1" applyFont="1" applyFill="1" applyBorder="1" applyAlignment="1" applyProtection="1">
      <alignment horizontal="right" vertical="center" wrapText="1"/>
      <protection/>
    </xf>
    <xf numFmtId="44" fontId="57" fillId="18" borderId="14" xfId="0" applyNumberFormat="1" applyFont="1" applyFill="1" applyBorder="1" applyAlignment="1" applyProtection="1">
      <alignment horizontal="right" vertical="center" wrapText="1"/>
      <protection/>
    </xf>
    <xf numFmtId="44" fontId="57" fillId="18" borderId="0" xfId="0" applyNumberFormat="1" applyFont="1" applyFill="1" applyBorder="1" applyAlignment="1" applyProtection="1">
      <alignment horizontal="right" vertical="center" wrapText="1"/>
      <protection/>
    </xf>
    <xf numFmtId="44" fontId="57" fillId="18" borderId="15" xfId="0" applyNumberFormat="1" applyFont="1" applyFill="1" applyBorder="1" applyAlignment="1" applyProtection="1">
      <alignment horizontal="right" vertical="center" wrapText="1"/>
      <protection/>
    </xf>
    <xf numFmtId="44" fontId="57" fillId="18" borderId="16" xfId="0" applyNumberFormat="1" applyFont="1" applyFill="1" applyBorder="1" applyAlignment="1" applyProtection="1">
      <alignment horizontal="right" vertical="center" wrapText="1"/>
      <protection/>
    </xf>
    <xf numFmtId="44" fontId="57" fillId="18" borderId="17" xfId="0" applyNumberFormat="1" applyFont="1" applyFill="1" applyBorder="1" applyAlignment="1" applyProtection="1">
      <alignment horizontal="right" vertical="center" wrapText="1"/>
      <protection/>
    </xf>
    <xf numFmtId="44" fontId="57" fillId="18" borderId="18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168" fontId="4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44" fontId="45" fillId="0" borderId="11" xfId="0" applyNumberFormat="1" applyFont="1" applyBorder="1" applyAlignment="1" applyProtection="1">
      <alignment horizontal="right" vertical="center" wrapText="1"/>
      <protection/>
    </xf>
    <xf numFmtId="0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4" xfId="0" applyNumberFormat="1" applyFont="1" applyBorder="1" applyAlignment="1" applyProtection="1">
      <alignment horizontal="right" vertical="center" wrapText="1"/>
      <protection/>
    </xf>
    <xf numFmtId="0" fontId="45" fillId="0" borderId="0" xfId="0" applyNumberFormat="1" applyFont="1" applyBorder="1" applyAlignment="1" applyProtection="1">
      <alignment horizontal="right" vertical="center" wrapText="1"/>
      <protection/>
    </xf>
    <xf numFmtId="0" fontId="45" fillId="0" borderId="15" xfId="0" applyNumberFormat="1" applyFont="1" applyBorder="1" applyAlignment="1" applyProtection="1">
      <alignment horizontal="right" vertical="center" wrapText="1"/>
      <protection/>
    </xf>
    <xf numFmtId="0" fontId="45" fillId="0" borderId="16" xfId="0" applyNumberFormat="1" applyFont="1" applyBorder="1" applyAlignment="1" applyProtection="1">
      <alignment horizontal="right" vertical="center" wrapText="1"/>
      <protection/>
    </xf>
    <xf numFmtId="0" fontId="45" fillId="0" borderId="17" xfId="0" applyNumberFormat="1" applyFont="1" applyBorder="1" applyAlignment="1" applyProtection="1">
      <alignment horizontal="right" vertical="center" wrapText="1"/>
      <protection/>
    </xf>
    <xf numFmtId="0" fontId="45" fillId="0" borderId="18" xfId="0" applyNumberFormat="1" applyFont="1" applyBorder="1" applyAlignment="1" applyProtection="1">
      <alignment horizontal="right" vertical="center" wrapText="1"/>
      <protection/>
    </xf>
    <xf numFmtId="44" fontId="27" fillId="38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18" borderId="11" xfId="0" applyNumberFormat="1" applyFont="1" applyFill="1" applyBorder="1" applyAlignment="1" applyProtection="1">
      <alignment horizontal="right" vertical="center" wrapText="1"/>
      <protection/>
    </xf>
    <xf numFmtId="44" fontId="6" fillId="18" borderId="12" xfId="0" applyNumberFormat="1" applyFont="1" applyFill="1" applyBorder="1" applyAlignment="1" applyProtection="1">
      <alignment horizontal="right" vertical="center" wrapText="1"/>
      <protection/>
    </xf>
    <xf numFmtId="44" fontId="6" fillId="18" borderId="13" xfId="0" applyNumberFormat="1" applyFont="1" applyFill="1" applyBorder="1" applyAlignment="1" applyProtection="1">
      <alignment horizontal="right" vertical="center" wrapText="1"/>
      <protection/>
    </xf>
    <xf numFmtId="44" fontId="6" fillId="18" borderId="14" xfId="0" applyNumberFormat="1" applyFont="1" applyFill="1" applyBorder="1" applyAlignment="1" applyProtection="1">
      <alignment horizontal="right" vertical="center" wrapText="1"/>
      <protection/>
    </xf>
    <xf numFmtId="44" fontId="6" fillId="18" borderId="0" xfId="0" applyNumberFormat="1" applyFont="1" applyFill="1" applyBorder="1" applyAlignment="1" applyProtection="1">
      <alignment horizontal="right" vertical="center" wrapText="1"/>
      <protection/>
    </xf>
    <xf numFmtId="44" fontId="6" fillId="18" borderId="15" xfId="0" applyNumberFormat="1" applyFont="1" applyFill="1" applyBorder="1" applyAlignment="1" applyProtection="1">
      <alignment horizontal="right" vertical="center" wrapText="1"/>
      <protection/>
    </xf>
    <xf numFmtId="44" fontId="6" fillId="18" borderId="16" xfId="0" applyNumberFormat="1" applyFont="1" applyFill="1" applyBorder="1" applyAlignment="1" applyProtection="1">
      <alignment horizontal="right" vertical="center" wrapText="1"/>
      <protection/>
    </xf>
    <xf numFmtId="44" fontId="6" fillId="18" borderId="17" xfId="0" applyNumberFormat="1" applyFont="1" applyFill="1" applyBorder="1" applyAlignment="1" applyProtection="1">
      <alignment horizontal="right" vertical="center" wrapText="1"/>
      <protection/>
    </xf>
    <xf numFmtId="44" fontId="6" fillId="18" borderId="18" xfId="0" applyNumberFormat="1" applyFont="1" applyFill="1" applyBorder="1" applyAlignment="1" applyProtection="1">
      <alignment horizontal="right" vertical="center" wrapText="1"/>
      <protection/>
    </xf>
    <xf numFmtId="49" fontId="28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11" xfId="0" applyNumberFormat="1" applyFont="1" applyBorder="1" applyAlignment="1" applyProtection="1">
      <alignment horizontal="right" vertical="center" wrapText="1"/>
      <protection/>
    </xf>
    <xf numFmtId="49" fontId="40" fillId="0" borderId="12" xfId="0" applyNumberFormat="1" applyFont="1" applyBorder="1" applyAlignment="1" applyProtection="1">
      <alignment horizontal="right" vertical="center" wrapText="1"/>
      <protection/>
    </xf>
    <xf numFmtId="49" fontId="40" fillId="0" borderId="14" xfId="0" applyNumberFormat="1" applyFont="1" applyBorder="1" applyAlignment="1" applyProtection="1">
      <alignment horizontal="right" vertical="center" wrapText="1"/>
      <protection/>
    </xf>
    <xf numFmtId="49" fontId="40" fillId="0" borderId="0" xfId="0" applyNumberFormat="1" applyFont="1" applyBorder="1" applyAlignment="1" applyProtection="1">
      <alignment horizontal="right" vertical="center" wrapText="1"/>
      <protection/>
    </xf>
    <xf numFmtId="49" fontId="40" fillId="0" borderId="16" xfId="0" applyNumberFormat="1" applyFont="1" applyBorder="1" applyAlignment="1" applyProtection="1">
      <alignment horizontal="right" vertical="center" wrapText="1"/>
      <protection/>
    </xf>
    <xf numFmtId="49" fontId="40" fillId="0" borderId="17" xfId="0" applyNumberFormat="1" applyFont="1" applyBorder="1" applyAlignment="1" applyProtection="1">
      <alignment horizontal="right" vertical="center" wrapText="1"/>
      <protection/>
    </xf>
    <xf numFmtId="49" fontId="40" fillId="0" borderId="13" xfId="0" applyNumberFormat="1" applyFont="1" applyBorder="1" applyAlignment="1" applyProtection="1">
      <alignment horizontal="right" vertical="center" wrapText="1"/>
      <protection/>
    </xf>
    <xf numFmtId="49" fontId="40" fillId="0" borderId="15" xfId="0" applyNumberFormat="1" applyFont="1" applyBorder="1" applyAlignment="1" applyProtection="1">
      <alignment horizontal="right" vertical="center" wrapText="1"/>
      <protection/>
    </xf>
    <xf numFmtId="49" fontId="40" fillId="0" borderId="18" xfId="0" applyNumberFormat="1" applyFont="1" applyBorder="1" applyAlignment="1" applyProtection="1">
      <alignment horizontal="right" vertical="center" wrapText="1"/>
      <protection/>
    </xf>
    <xf numFmtId="44" fontId="27" fillId="18" borderId="11" xfId="0" applyNumberFormat="1" applyFont="1" applyFill="1" applyBorder="1" applyAlignment="1" applyProtection="1">
      <alignment horizontal="right" vertical="center" wrapText="1"/>
      <protection/>
    </xf>
    <xf numFmtId="44" fontId="27" fillId="18" borderId="12" xfId="0" applyNumberFormat="1" applyFont="1" applyFill="1" applyBorder="1" applyAlignment="1" applyProtection="1">
      <alignment horizontal="right" vertical="center" wrapText="1"/>
      <protection/>
    </xf>
    <xf numFmtId="44" fontId="27" fillId="18" borderId="13" xfId="0" applyNumberFormat="1" applyFont="1" applyFill="1" applyBorder="1" applyAlignment="1" applyProtection="1">
      <alignment horizontal="right" vertical="center" wrapText="1"/>
      <protection/>
    </xf>
    <xf numFmtId="44" fontId="27" fillId="18" borderId="14" xfId="0" applyNumberFormat="1" applyFont="1" applyFill="1" applyBorder="1" applyAlignment="1" applyProtection="1">
      <alignment horizontal="right" vertical="center" wrapText="1"/>
      <protection/>
    </xf>
    <xf numFmtId="44" fontId="27" fillId="18" borderId="0" xfId="0" applyNumberFormat="1" applyFont="1" applyFill="1" applyBorder="1" applyAlignment="1" applyProtection="1">
      <alignment horizontal="right" vertical="center" wrapText="1"/>
      <protection/>
    </xf>
    <xf numFmtId="44" fontId="27" fillId="18" borderId="15" xfId="0" applyNumberFormat="1" applyFont="1" applyFill="1" applyBorder="1" applyAlignment="1" applyProtection="1">
      <alignment horizontal="right" vertical="center" wrapText="1"/>
      <protection/>
    </xf>
    <xf numFmtId="44" fontId="27" fillId="18" borderId="16" xfId="0" applyNumberFormat="1" applyFont="1" applyFill="1" applyBorder="1" applyAlignment="1" applyProtection="1">
      <alignment horizontal="right" vertical="center" wrapText="1"/>
      <protection/>
    </xf>
    <xf numFmtId="44" fontId="27" fillId="18" borderId="17" xfId="0" applyNumberFormat="1" applyFont="1" applyFill="1" applyBorder="1" applyAlignment="1" applyProtection="1">
      <alignment horizontal="right" vertical="center" wrapText="1"/>
      <protection/>
    </xf>
    <xf numFmtId="44" fontId="27" fillId="18" borderId="18" xfId="0" applyNumberFormat="1" applyFont="1" applyFill="1" applyBorder="1" applyAlignment="1" applyProtection="1">
      <alignment horizontal="right" vertical="center" wrapText="1"/>
      <protection/>
    </xf>
    <xf numFmtId="44" fontId="27" fillId="34" borderId="10" xfId="0" applyNumberFormat="1" applyFont="1" applyFill="1" applyBorder="1" applyAlignment="1" applyProtection="1">
      <alignment horizontal="center" vertical="center" wrapText="1"/>
      <protection/>
    </xf>
    <xf numFmtId="44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4" fontId="27" fillId="18" borderId="10" xfId="0" applyNumberFormat="1" applyFont="1" applyFill="1" applyBorder="1" applyAlignment="1" applyProtection="1">
      <alignment horizontal="right" vertical="center" wrapText="1"/>
      <protection/>
    </xf>
    <xf numFmtId="49" fontId="40" fillId="0" borderId="11" xfId="0" applyNumberFormat="1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/>
    </xf>
    <xf numFmtId="49" fontId="40" fillId="0" borderId="13" xfId="0" applyNumberFormat="1" applyFont="1" applyBorder="1" applyAlignment="1" applyProtection="1">
      <alignment horizontal="center" vertical="center" wrapText="1"/>
      <protection/>
    </xf>
    <xf numFmtId="49" fontId="40" fillId="0" borderId="14" xfId="0" applyNumberFormat="1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Border="1" applyAlignment="1" applyProtection="1">
      <alignment horizontal="center" vertical="center" wrapText="1"/>
      <protection/>
    </xf>
    <xf numFmtId="49" fontId="40" fillId="0" borderId="15" xfId="0" applyNumberFormat="1" applyFont="1" applyBorder="1" applyAlignment="1" applyProtection="1">
      <alignment horizontal="center" vertical="center" wrapText="1"/>
      <protection/>
    </xf>
    <xf numFmtId="49" fontId="40" fillId="0" borderId="16" xfId="0" applyNumberFormat="1" applyFont="1" applyBorder="1" applyAlignment="1" applyProtection="1">
      <alignment horizontal="center" vertical="center" wrapText="1"/>
      <protection/>
    </xf>
    <xf numFmtId="49" fontId="40" fillId="0" borderId="17" xfId="0" applyNumberFormat="1" applyFont="1" applyBorder="1" applyAlignment="1" applyProtection="1">
      <alignment horizontal="center" vertical="center" wrapText="1"/>
      <protection/>
    </xf>
    <xf numFmtId="49" fontId="40" fillId="0" borderId="18" xfId="0" applyNumberFormat="1" applyFont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27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65" xfId="0" applyNumberFormat="1" applyFont="1" applyFill="1" applyBorder="1" applyAlignment="1" applyProtection="1">
      <alignment horizontal="left" vertical="center" wrapText="1"/>
      <protection/>
    </xf>
    <xf numFmtId="49" fontId="11" fillId="34" borderId="49" xfId="0" applyNumberFormat="1" applyFont="1" applyFill="1" applyBorder="1" applyAlignment="1" applyProtection="1">
      <alignment horizontal="left" vertical="center" wrapText="1"/>
      <protection/>
    </xf>
    <xf numFmtId="168" fontId="7" fillId="38" borderId="10" xfId="51" applyNumberFormat="1" applyFont="1" applyFill="1" applyBorder="1" applyAlignment="1" applyProtection="1">
      <alignment horizontal="center" vertical="center" wrapText="1"/>
      <protection locked="0"/>
    </xf>
    <xf numFmtId="168" fontId="7" fillId="38" borderId="49" xfId="51" applyNumberFormat="1" applyFont="1" applyFill="1" applyBorder="1" applyAlignment="1" applyProtection="1">
      <alignment horizontal="center" vertical="center" wrapText="1"/>
      <protection locked="0"/>
    </xf>
    <xf numFmtId="49" fontId="3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168" fontId="7" fillId="18" borderId="10" xfId="51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15" xfId="0" applyNumberFormat="1" applyFont="1" applyFill="1" applyBorder="1" applyAlignment="1" applyProtection="1">
      <alignment horizontal="center" vertical="center" wrapText="1"/>
      <protection/>
    </xf>
    <xf numFmtId="49" fontId="26" fillId="34" borderId="58" xfId="0" applyNumberFormat="1" applyFont="1" applyFill="1" applyBorder="1" applyAlignment="1" applyProtection="1">
      <alignment horizontal="left" vertical="center" wrapText="1"/>
      <protection/>
    </xf>
    <xf numFmtId="49" fontId="26" fillId="34" borderId="59" xfId="0" applyNumberFormat="1" applyFont="1" applyFill="1" applyBorder="1" applyAlignment="1" applyProtection="1">
      <alignment horizontal="left" vertical="center" wrapText="1"/>
      <protection/>
    </xf>
    <xf numFmtId="49" fontId="26" fillId="34" borderId="0" xfId="0" applyNumberFormat="1" applyFont="1" applyFill="1" applyBorder="1" applyAlignment="1" applyProtection="1">
      <alignment horizontal="left" vertical="center" wrapText="1"/>
      <protection/>
    </xf>
    <xf numFmtId="49" fontId="26" fillId="34" borderId="15" xfId="0" applyNumberFormat="1" applyFont="1" applyFill="1" applyBorder="1" applyAlignment="1" applyProtection="1">
      <alignment horizontal="left" vertical="center" wrapText="1"/>
      <protection/>
    </xf>
    <xf numFmtId="49" fontId="26" fillId="34" borderId="17" xfId="0" applyNumberFormat="1" applyFont="1" applyFill="1" applyBorder="1" applyAlignment="1" applyProtection="1">
      <alignment horizontal="left" vertical="center" wrapText="1"/>
      <protection/>
    </xf>
    <xf numFmtId="49" fontId="26" fillId="34" borderId="18" xfId="0" applyNumberFormat="1" applyFont="1" applyFill="1" applyBorder="1" applyAlignment="1" applyProtection="1">
      <alignment horizontal="left" vertical="center" wrapText="1"/>
      <protection/>
    </xf>
    <xf numFmtId="2" fontId="28" fillId="34" borderId="66" xfId="0" applyNumberFormat="1" applyFont="1" applyFill="1" applyBorder="1" applyAlignment="1" applyProtection="1">
      <alignment horizontal="center" vertical="center" wrapText="1"/>
      <protection/>
    </xf>
    <xf numFmtId="2" fontId="28" fillId="34" borderId="67" xfId="0" applyNumberFormat="1" applyFont="1" applyFill="1" applyBorder="1" applyAlignment="1" applyProtection="1">
      <alignment horizontal="center" vertical="center" wrapText="1"/>
      <protection/>
    </xf>
    <xf numFmtId="2" fontId="28" fillId="34" borderId="68" xfId="0" applyNumberFormat="1" applyFont="1" applyFill="1" applyBorder="1" applyAlignment="1" applyProtection="1">
      <alignment horizontal="center" vertical="center" wrapText="1"/>
      <protection/>
    </xf>
    <xf numFmtId="2" fontId="14" fillId="34" borderId="10" xfId="51" applyNumberFormat="1" applyFont="1" applyFill="1" applyBorder="1" applyAlignment="1" applyProtection="1">
      <alignment horizontal="center" vertical="center"/>
      <protection/>
    </xf>
    <xf numFmtId="2" fontId="28" fillId="34" borderId="11" xfId="0" applyNumberFormat="1" applyFont="1" applyFill="1" applyBorder="1" applyAlignment="1" applyProtection="1">
      <alignment horizontal="center" vertical="center"/>
      <protection/>
    </xf>
    <xf numFmtId="2" fontId="28" fillId="34" borderId="12" xfId="0" applyNumberFormat="1" applyFont="1" applyFill="1" applyBorder="1" applyAlignment="1" applyProtection="1">
      <alignment horizontal="center" vertical="center"/>
      <protection/>
    </xf>
    <xf numFmtId="2" fontId="28" fillId="34" borderId="69" xfId="0" applyNumberFormat="1" applyFont="1" applyFill="1" applyBorder="1" applyAlignment="1" applyProtection="1">
      <alignment horizontal="center" vertical="center"/>
      <protection/>
    </xf>
    <xf numFmtId="2" fontId="28" fillId="34" borderId="14" xfId="0" applyNumberFormat="1" applyFont="1" applyFill="1" applyBorder="1" applyAlignment="1" applyProtection="1">
      <alignment horizontal="center" vertical="center"/>
      <protection/>
    </xf>
    <xf numFmtId="2" fontId="28" fillId="34" borderId="0" xfId="0" applyNumberFormat="1" applyFont="1" applyFill="1" applyBorder="1" applyAlignment="1" applyProtection="1">
      <alignment horizontal="center" vertical="center"/>
      <protection/>
    </xf>
    <xf numFmtId="2" fontId="28" fillId="34" borderId="21" xfId="0" applyNumberFormat="1" applyFont="1" applyFill="1" applyBorder="1" applyAlignment="1" applyProtection="1">
      <alignment horizontal="center" vertical="center"/>
      <protection/>
    </xf>
    <xf numFmtId="2" fontId="28" fillId="34" borderId="60" xfId="0" applyNumberFormat="1" applyFont="1" applyFill="1" applyBorder="1" applyAlignment="1" applyProtection="1">
      <alignment horizontal="center" vertical="center"/>
      <protection/>
    </xf>
    <xf numFmtId="2" fontId="28" fillId="34" borderId="23" xfId="0" applyNumberFormat="1" applyFont="1" applyFill="1" applyBorder="1" applyAlignment="1" applyProtection="1">
      <alignment horizontal="center" vertical="center"/>
      <protection/>
    </xf>
    <xf numFmtId="2" fontId="28" fillId="34" borderId="24" xfId="0" applyNumberFormat="1" applyFont="1" applyFill="1" applyBorder="1" applyAlignment="1" applyProtection="1">
      <alignment horizontal="center" vertical="center"/>
      <protection/>
    </xf>
    <xf numFmtId="10" fontId="14" fillId="34" borderId="47" xfId="51" applyNumberFormat="1" applyFont="1" applyFill="1" applyBorder="1" applyAlignment="1" applyProtection="1">
      <alignment horizontal="center" vertical="center"/>
      <protection/>
    </xf>
    <xf numFmtId="10" fontId="14" fillId="34" borderId="10" xfId="51" applyNumberFormat="1" applyFont="1" applyFill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34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7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70" xfId="0" applyNumberFormat="1" applyFont="1" applyFill="1" applyBorder="1" applyAlignment="1" applyProtection="1">
      <alignment horizontal="center" vertical="center" wrapText="1"/>
      <protection/>
    </xf>
    <xf numFmtId="49" fontId="11" fillId="34" borderId="71" xfId="0" applyNumberFormat="1" applyFont="1" applyFill="1" applyBorder="1" applyAlignment="1" applyProtection="1">
      <alignment horizontal="center" vertical="center" wrapText="1"/>
      <protection/>
    </xf>
    <xf numFmtId="49" fontId="11" fillId="34" borderId="72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3" fillId="34" borderId="0" xfId="0" applyNumberFormat="1" applyFont="1" applyFill="1" applyBorder="1" applyAlignment="1" applyProtection="1">
      <alignment horizontal="center" vertical="center" wrapText="1"/>
      <protection/>
    </xf>
    <xf numFmtId="2" fontId="1" fillId="18" borderId="57" xfId="51" applyNumberFormat="1" applyFont="1" applyFill="1" applyBorder="1" applyAlignment="1" applyProtection="1">
      <alignment horizontal="center" vertical="center"/>
      <protection/>
    </xf>
    <xf numFmtId="2" fontId="1" fillId="18" borderId="58" xfId="51" applyNumberFormat="1" applyFont="1" applyFill="1" applyBorder="1" applyAlignment="1" applyProtection="1">
      <alignment horizontal="center" vertical="center"/>
      <protection/>
    </xf>
    <xf numFmtId="2" fontId="1" fillId="18" borderId="64" xfId="51" applyNumberFormat="1" applyFont="1" applyFill="1" applyBorder="1" applyAlignment="1" applyProtection="1">
      <alignment horizontal="center" vertical="center"/>
      <protection/>
    </xf>
    <xf numFmtId="2" fontId="1" fillId="18" borderId="14" xfId="51" applyNumberFormat="1" applyFont="1" applyFill="1" applyBorder="1" applyAlignment="1" applyProtection="1">
      <alignment horizontal="center" vertical="center"/>
      <protection/>
    </xf>
    <xf numFmtId="2" fontId="1" fillId="18" borderId="0" xfId="51" applyNumberFormat="1" applyFont="1" applyFill="1" applyBorder="1" applyAlignment="1" applyProtection="1">
      <alignment horizontal="center" vertical="center"/>
      <protection/>
    </xf>
    <xf numFmtId="2" fontId="1" fillId="18" borderId="21" xfId="51" applyNumberFormat="1" applyFont="1" applyFill="1" applyBorder="1" applyAlignment="1" applyProtection="1">
      <alignment horizontal="center" vertical="center"/>
      <protection/>
    </xf>
    <xf numFmtId="2" fontId="1" fillId="18" borderId="16" xfId="51" applyNumberFormat="1" applyFont="1" applyFill="1" applyBorder="1" applyAlignment="1" applyProtection="1">
      <alignment horizontal="center" vertical="center"/>
      <protection/>
    </xf>
    <xf numFmtId="2" fontId="1" fillId="18" borderId="17" xfId="51" applyNumberFormat="1" applyFont="1" applyFill="1" applyBorder="1" applyAlignment="1" applyProtection="1">
      <alignment horizontal="center" vertical="center"/>
      <protection/>
    </xf>
    <xf numFmtId="2" fontId="1" fillId="18" borderId="73" xfId="51" applyNumberFormat="1" applyFont="1" applyFill="1" applyBorder="1" applyAlignment="1" applyProtection="1">
      <alignment horizontal="center" vertical="center"/>
      <protection/>
    </xf>
    <xf numFmtId="49" fontId="11" fillId="34" borderId="47" xfId="0" applyNumberFormat="1" applyFont="1" applyFill="1" applyBorder="1" applyAlignment="1" applyProtection="1">
      <alignment horizontal="center" vertical="center" wrapText="1"/>
      <protection/>
    </xf>
    <xf numFmtId="2" fontId="7" fillId="18" borderId="10" xfId="51" applyNumberFormat="1" applyFont="1" applyFill="1" applyBorder="1" applyAlignment="1" applyProtection="1">
      <alignment horizontal="center" vertical="center" wrapText="1"/>
      <protection/>
    </xf>
    <xf numFmtId="49" fontId="11" fillId="34" borderId="15" xfId="0" applyNumberFormat="1" applyFont="1" applyFill="1" applyBorder="1" applyAlignment="1" applyProtection="1">
      <alignment horizontal="left" vertical="center" wrapText="1"/>
      <protection/>
    </xf>
    <xf numFmtId="49" fontId="12" fillId="34" borderId="0" xfId="0" applyNumberFormat="1" applyFont="1" applyFill="1" applyBorder="1" applyAlignment="1" applyProtection="1">
      <alignment horizontal="left" vertical="center" wrapText="1"/>
      <protection/>
    </xf>
    <xf numFmtId="49" fontId="12" fillId="34" borderId="15" xfId="0" applyNumberFormat="1" applyFont="1" applyFill="1" applyBorder="1" applyAlignment="1" applyProtection="1">
      <alignment horizontal="left" vertical="center" wrapText="1"/>
      <protection/>
    </xf>
    <xf numFmtId="49" fontId="12" fillId="34" borderId="23" xfId="0" applyNumberFormat="1" applyFont="1" applyFill="1" applyBorder="1" applyAlignment="1" applyProtection="1">
      <alignment horizontal="left" vertical="center" wrapText="1"/>
      <protection/>
    </xf>
    <xf numFmtId="49" fontId="12" fillId="34" borderId="61" xfId="0" applyNumberFormat="1" applyFont="1" applyFill="1" applyBorder="1" applyAlignment="1" applyProtection="1">
      <alignment horizontal="left" vertical="center" wrapText="1"/>
      <protection/>
    </xf>
    <xf numFmtId="49" fontId="11" fillId="34" borderId="62" xfId="0" applyNumberFormat="1" applyFont="1" applyFill="1" applyBorder="1" applyAlignment="1" applyProtection="1">
      <alignment horizontal="left" vertical="center" wrapText="1"/>
      <protection/>
    </xf>
    <xf numFmtId="49" fontId="11" fillId="34" borderId="58" xfId="0" applyNumberFormat="1" applyFont="1" applyFill="1" applyBorder="1" applyAlignment="1" applyProtection="1">
      <alignment horizontal="left" vertical="center" wrapText="1"/>
      <protection/>
    </xf>
    <xf numFmtId="49" fontId="11" fillId="34" borderId="59" xfId="0" applyNumberFormat="1" applyFont="1" applyFill="1" applyBorder="1" applyAlignment="1" applyProtection="1">
      <alignment horizontal="left" vertical="center" wrapText="1"/>
      <protection/>
    </xf>
    <xf numFmtId="49" fontId="34" fillId="38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12" xfId="0" applyNumberFormat="1" applyFont="1" applyFill="1" applyBorder="1" applyAlignment="1" applyProtection="1">
      <alignment horizontal="left" vertical="center" wrapText="1"/>
      <protection/>
    </xf>
    <xf numFmtId="49" fontId="11" fillId="34" borderId="13" xfId="0" applyNumberFormat="1" applyFont="1" applyFill="1" applyBorder="1" applyAlignment="1" applyProtection="1">
      <alignment horizontal="left" vertical="center" wrapText="1"/>
      <protection/>
    </xf>
    <xf numFmtId="49" fontId="11" fillId="34" borderId="60" xfId="0" applyNumberFormat="1" applyFont="1" applyFill="1" applyBorder="1" applyAlignment="1" applyProtection="1">
      <alignment horizontal="left" vertical="center" wrapText="1"/>
      <protection/>
    </xf>
    <xf numFmtId="49" fontId="11" fillId="34" borderId="23" xfId="0" applyNumberFormat="1" applyFont="1" applyFill="1" applyBorder="1" applyAlignment="1" applyProtection="1">
      <alignment horizontal="left" vertical="center" wrapText="1"/>
      <protection/>
    </xf>
    <xf numFmtId="49" fontId="11" fillId="34" borderId="61" xfId="0" applyNumberFormat="1" applyFont="1" applyFill="1" applyBorder="1" applyAlignment="1" applyProtection="1">
      <alignment horizontal="left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12" xfId="0" applyNumberFormat="1" applyFont="1" applyFill="1" applyBorder="1" applyAlignment="1" applyProtection="1">
      <alignment horizontal="center" vertical="center" wrapText="1"/>
      <protection/>
    </xf>
    <xf numFmtId="2" fontId="28" fillId="34" borderId="69" xfId="0" applyNumberFormat="1" applyFont="1" applyFill="1" applyBorder="1" applyAlignment="1" applyProtection="1">
      <alignment horizontal="center" vertical="center" wrapText="1"/>
      <protection/>
    </xf>
    <xf numFmtId="2" fontId="28" fillId="34" borderId="60" xfId="0" applyNumberFormat="1" applyFont="1" applyFill="1" applyBorder="1" applyAlignment="1" applyProtection="1">
      <alignment horizontal="center" vertical="center" wrapText="1"/>
      <protection/>
    </xf>
    <xf numFmtId="2" fontId="28" fillId="34" borderId="23" xfId="0" applyNumberFormat="1" applyFont="1" applyFill="1" applyBorder="1" applyAlignment="1" applyProtection="1">
      <alignment horizontal="center" vertical="center" wrapText="1"/>
      <protection/>
    </xf>
    <xf numFmtId="2" fontId="28" fillId="34" borderId="24" xfId="0" applyNumberFormat="1" applyFont="1" applyFill="1" applyBorder="1" applyAlignment="1" applyProtection="1">
      <alignment horizontal="center" vertical="center" wrapText="1"/>
      <protection/>
    </xf>
    <xf numFmtId="49" fontId="11" fillId="34" borderId="20" xfId="0" applyNumberFormat="1" applyFont="1" applyFill="1" applyBorder="1" applyAlignment="1" applyProtection="1">
      <alignment horizontal="left" vertical="center" wrapText="1"/>
      <protection/>
    </xf>
    <xf numFmtId="2" fontId="1" fillId="18" borderId="50" xfId="0" applyNumberFormat="1" applyFont="1" applyFill="1" applyBorder="1" applyAlignment="1" applyProtection="1">
      <alignment horizontal="center" vertical="center"/>
      <protection/>
    </xf>
    <xf numFmtId="2" fontId="1" fillId="18" borderId="53" xfId="0" applyNumberFormat="1" applyFont="1" applyFill="1" applyBorder="1" applyAlignment="1" applyProtection="1">
      <alignment horizontal="center" vertical="center"/>
      <protection/>
    </xf>
    <xf numFmtId="2" fontId="1" fillId="18" borderId="10" xfId="0" applyNumberFormat="1" applyFont="1" applyFill="1" applyBorder="1" applyAlignment="1" applyProtection="1">
      <alignment horizontal="center" vertical="center"/>
      <protection/>
    </xf>
    <xf numFmtId="2" fontId="1" fillId="18" borderId="54" xfId="0" applyNumberFormat="1" applyFont="1" applyFill="1" applyBorder="1" applyAlignment="1" applyProtection="1">
      <alignment horizontal="center" vertical="center"/>
      <protection/>
    </xf>
    <xf numFmtId="49" fontId="11" fillId="34" borderId="74" xfId="0" applyNumberFormat="1" applyFont="1" applyFill="1" applyBorder="1" applyAlignment="1" applyProtection="1">
      <alignment horizontal="center" vertical="center" wrapText="1"/>
      <protection/>
    </xf>
    <xf numFmtId="49" fontId="11" fillId="34" borderId="12" xfId="0" applyNumberFormat="1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 applyProtection="1">
      <alignment horizontal="center" vertical="center" wrapText="1"/>
      <protection/>
    </xf>
    <xf numFmtId="49" fontId="11" fillId="34" borderId="22" xfId="0" applyNumberFormat="1" applyFont="1" applyFill="1" applyBorder="1" applyAlignment="1" applyProtection="1">
      <alignment horizontal="center" vertical="center" wrapText="1"/>
      <protection/>
    </xf>
    <xf numFmtId="49" fontId="11" fillId="34" borderId="23" xfId="0" applyNumberFormat="1" applyFont="1" applyFill="1" applyBorder="1" applyAlignment="1" applyProtection="1">
      <alignment horizontal="center" vertical="center" wrapText="1"/>
      <protection/>
    </xf>
    <xf numFmtId="49" fontId="11" fillId="34" borderId="61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42" fillId="0" borderId="51" xfId="0" applyNumberFormat="1" applyFont="1" applyBorder="1" applyAlignment="1" applyProtection="1">
      <alignment horizontal="center" vertical="center" wrapText="1"/>
      <protection/>
    </xf>
    <xf numFmtId="49" fontId="42" fillId="0" borderId="50" xfId="0" applyNumberFormat="1" applyFont="1" applyBorder="1" applyAlignment="1" applyProtection="1">
      <alignment horizontal="center" vertical="center" wrapText="1"/>
      <protection/>
    </xf>
    <xf numFmtId="49" fontId="42" fillId="0" borderId="53" xfId="0" applyNumberFormat="1" applyFont="1" applyBorder="1" applyAlignment="1" applyProtection="1">
      <alignment horizontal="center" vertical="center" wrapText="1"/>
      <protection/>
    </xf>
    <xf numFmtId="49" fontId="42" fillId="0" borderId="47" xfId="0" applyNumberFormat="1" applyFont="1" applyBorder="1" applyAlignment="1" applyProtection="1">
      <alignment horizontal="center" vertical="center" wrapText="1"/>
      <protection/>
    </xf>
    <xf numFmtId="49" fontId="42" fillId="0" borderId="54" xfId="0" applyNumberFormat="1" applyFont="1" applyBorder="1" applyAlignment="1" applyProtection="1">
      <alignment horizontal="center" vertical="center" wrapText="1"/>
      <protection/>
    </xf>
    <xf numFmtId="49" fontId="42" fillId="0" borderId="48" xfId="0" applyNumberFormat="1" applyFont="1" applyBorder="1" applyAlignment="1" applyProtection="1">
      <alignment horizontal="center" vertical="center" wrapText="1"/>
      <protection/>
    </xf>
    <xf numFmtId="49" fontId="42" fillId="0" borderId="49" xfId="0" applyNumberFormat="1" applyFont="1" applyBorder="1" applyAlignment="1" applyProtection="1">
      <alignment horizontal="center" vertical="center" wrapText="1"/>
      <protection/>
    </xf>
    <xf numFmtId="49" fontId="42" fillId="0" borderId="55" xfId="0" applyNumberFormat="1" applyFont="1" applyBorder="1" applyAlignment="1" applyProtection="1">
      <alignment horizontal="center" vertical="center" wrapText="1"/>
      <protection/>
    </xf>
    <xf numFmtId="205" fontId="7" fillId="18" borderId="11" xfId="0" applyNumberFormat="1" applyFont="1" applyFill="1" applyBorder="1" applyAlignment="1" applyProtection="1">
      <alignment horizontal="center" vertical="center" wrapText="1"/>
      <protection/>
    </xf>
    <xf numFmtId="205" fontId="7" fillId="18" borderId="12" xfId="0" applyNumberFormat="1" applyFont="1" applyFill="1" applyBorder="1" applyAlignment="1" applyProtection="1">
      <alignment horizontal="center" vertical="center" wrapText="1"/>
      <protection/>
    </xf>
    <xf numFmtId="205" fontId="7" fillId="18" borderId="13" xfId="0" applyNumberFormat="1" applyFont="1" applyFill="1" applyBorder="1" applyAlignment="1" applyProtection="1">
      <alignment horizontal="center" vertical="center" wrapText="1"/>
      <protection/>
    </xf>
    <xf numFmtId="205" fontId="7" fillId="18" borderId="60" xfId="0" applyNumberFormat="1" applyFont="1" applyFill="1" applyBorder="1" applyAlignment="1" applyProtection="1">
      <alignment horizontal="center" vertical="center" wrapText="1"/>
      <protection/>
    </xf>
    <xf numFmtId="205" fontId="7" fillId="18" borderId="23" xfId="0" applyNumberFormat="1" applyFont="1" applyFill="1" applyBorder="1" applyAlignment="1" applyProtection="1">
      <alignment horizontal="center" vertical="center" wrapText="1"/>
      <protection/>
    </xf>
    <xf numFmtId="205" fontId="7" fillId="18" borderId="61" xfId="0" applyNumberFormat="1" applyFont="1" applyFill="1" applyBorder="1" applyAlignment="1" applyProtection="1">
      <alignment horizontal="center" vertical="center" wrapText="1"/>
      <protection/>
    </xf>
    <xf numFmtId="49" fontId="42" fillId="0" borderId="75" xfId="0" applyNumberFormat="1" applyFont="1" applyBorder="1" applyAlignment="1" applyProtection="1">
      <alignment horizontal="center" vertical="center" wrapText="1"/>
      <protection/>
    </xf>
    <xf numFmtId="49" fontId="42" fillId="0" borderId="25" xfId="0" applyNumberFormat="1" applyFont="1" applyBorder="1" applyAlignment="1" applyProtection="1">
      <alignment horizontal="center" vertical="center" wrapText="1"/>
      <protection/>
    </xf>
    <xf numFmtId="49" fontId="42" fillId="0" borderId="66" xfId="0" applyNumberFormat="1" applyFont="1" applyBorder="1" applyAlignment="1" applyProtection="1">
      <alignment horizontal="center" vertical="center" wrapText="1"/>
      <protection/>
    </xf>
    <xf numFmtId="2" fontId="1" fillId="18" borderId="76" xfId="0" applyNumberFormat="1" applyFont="1" applyFill="1" applyBorder="1" applyAlignment="1" applyProtection="1">
      <alignment horizontal="center" vertical="center"/>
      <protection/>
    </xf>
    <xf numFmtId="2" fontId="1" fillId="18" borderId="27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60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61" xfId="0" applyFont="1" applyBorder="1" applyAlignment="1" applyProtection="1">
      <alignment horizontal="left" vertical="center" wrapText="1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8" xfId="0" applyNumberFormat="1" applyFont="1" applyFill="1" applyBorder="1" applyAlignment="1" applyProtection="1">
      <alignment horizontal="center" vertical="center" wrapText="1"/>
      <protection/>
    </xf>
    <xf numFmtId="9" fontId="7" fillId="18" borderId="10" xfId="51" applyFont="1" applyFill="1" applyBorder="1" applyAlignment="1" applyProtection="1">
      <alignment horizontal="center" vertical="center" wrapText="1"/>
      <protection/>
    </xf>
    <xf numFmtId="9" fontId="7" fillId="18" borderId="49" xfId="51" applyFont="1" applyFill="1" applyBorder="1" applyAlignment="1" applyProtection="1">
      <alignment horizontal="center" vertical="center" wrapText="1"/>
      <protection/>
    </xf>
    <xf numFmtId="2" fontId="1" fillId="18" borderId="57" xfId="0" applyNumberFormat="1" applyFont="1" applyFill="1" applyBorder="1" applyAlignment="1" applyProtection="1">
      <alignment horizontal="center" vertical="center"/>
      <protection/>
    </xf>
    <xf numFmtId="2" fontId="1" fillId="18" borderId="58" xfId="0" applyNumberFormat="1" applyFont="1" applyFill="1" applyBorder="1" applyAlignment="1" applyProtection="1">
      <alignment horizontal="center" vertical="center"/>
      <protection/>
    </xf>
    <xf numFmtId="2" fontId="1" fillId="18" borderId="64" xfId="0" applyNumberFormat="1" applyFont="1" applyFill="1" applyBorder="1" applyAlignment="1" applyProtection="1">
      <alignment horizontal="center" vertical="center"/>
      <protection/>
    </xf>
    <xf numFmtId="2" fontId="1" fillId="18" borderId="14" xfId="0" applyNumberFormat="1" applyFont="1" applyFill="1" applyBorder="1" applyAlignment="1" applyProtection="1">
      <alignment horizontal="center" vertical="center"/>
      <protection/>
    </xf>
    <xf numFmtId="2" fontId="1" fillId="18" borderId="0" xfId="0" applyNumberFormat="1" applyFont="1" applyFill="1" applyBorder="1" applyAlignment="1" applyProtection="1">
      <alignment horizontal="center" vertical="center"/>
      <protection/>
    </xf>
    <xf numFmtId="2" fontId="1" fillId="18" borderId="21" xfId="0" applyNumberFormat="1" applyFont="1" applyFill="1" applyBorder="1" applyAlignment="1" applyProtection="1">
      <alignment horizontal="center" vertical="center"/>
      <protection/>
    </xf>
    <xf numFmtId="2" fontId="1" fillId="18" borderId="16" xfId="0" applyNumberFormat="1" applyFont="1" applyFill="1" applyBorder="1" applyAlignment="1" applyProtection="1">
      <alignment horizontal="center" vertical="center"/>
      <protection/>
    </xf>
    <xf numFmtId="2" fontId="1" fillId="18" borderId="17" xfId="0" applyNumberFormat="1" applyFont="1" applyFill="1" applyBorder="1" applyAlignment="1" applyProtection="1">
      <alignment horizontal="center" vertical="center"/>
      <protection/>
    </xf>
    <xf numFmtId="2" fontId="1" fillId="18" borderId="73" xfId="0" applyNumberFormat="1" applyFont="1" applyFill="1" applyBorder="1" applyAlignment="1" applyProtection="1">
      <alignment horizontal="center" vertical="center"/>
      <protection/>
    </xf>
    <xf numFmtId="49" fontId="11" fillId="34" borderId="77" xfId="0" applyNumberFormat="1" applyFont="1" applyFill="1" applyBorder="1" applyAlignment="1" applyProtection="1">
      <alignment horizontal="left" vertical="center" wrapText="1"/>
      <protection/>
    </xf>
    <xf numFmtId="49" fontId="11" fillId="34" borderId="17" xfId="0" applyNumberFormat="1" applyFont="1" applyFill="1" applyBorder="1" applyAlignment="1" applyProtection="1">
      <alignment horizontal="left" vertical="center" wrapText="1"/>
      <protection/>
    </xf>
    <xf numFmtId="49" fontId="11" fillId="34" borderId="18" xfId="0" applyNumberFormat="1" applyFont="1" applyFill="1" applyBorder="1" applyAlignment="1" applyProtection="1">
      <alignment horizontal="left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49" fontId="35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168" fontId="4" fillId="34" borderId="0" xfId="0" applyNumberFormat="1" applyFont="1" applyFill="1" applyBorder="1" applyAlignment="1" applyProtection="1">
      <alignment horizontal="center" vertical="center"/>
      <protection/>
    </xf>
    <xf numFmtId="49" fontId="28" fillId="34" borderId="0" xfId="0" applyNumberFormat="1" applyFont="1" applyFill="1" applyBorder="1" applyAlignment="1" applyProtection="1">
      <alignment horizontal="right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37" fillId="34" borderId="0" xfId="0" applyNumberFormat="1" applyFont="1" applyFill="1" applyBorder="1" applyAlignment="1" applyProtection="1">
      <alignment horizontal="center" vertical="center" wrapText="1"/>
      <protection/>
    </xf>
    <xf numFmtId="0" fontId="36" fillId="34" borderId="0" xfId="0" applyNumberFormat="1" applyFont="1" applyFill="1" applyBorder="1" applyAlignment="1" applyProtection="1">
      <alignment horizontal="center" vertical="center" wrapText="1"/>
      <protection/>
    </xf>
    <xf numFmtId="0" fontId="37" fillId="34" borderId="0" xfId="0" applyNumberFormat="1" applyFont="1" applyFill="1" applyBorder="1" applyAlignment="1" applyProtection="1">
      <alignment horizontal="center" vertical="center" wrapText="1"/>
      <protection/>
    </xf>
    <xf numFmtId="2" fontId="26" fillId="34" borderId="10" xfId="51" applyNumberFormat="1" applyFont="1" applyFill="1" applyBorder="1" applyAlignment="1" applyProtection="1">
      <alignment horizontal="center" vertical="center" wrapText="1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2" fontId="28" fillId="34" borderId="10" xfId="0" applyNumberFormat="1" applyFont="1" applyFill="1" applyBorder="1" applyAlignment="1" applyProtection="1">
      <alignment horizontal="center" vertical="center" wrapText="1"/>
      <protection/>
    </xf>
    <xf numFmtId="2" fontId="28" fillId="34" borderId="54" xfId="0" applyNumberFormat="1" applyFont="1" applyFill="1" applyBorder="1" applyAlignment="1" applyProtection="1">
      <alignment horizontal="center" vertical="center" wrapText="1"/>
      <protection/>
    </xf>
    <xf numFmtId="2" fontId="28" fillId="34" borderId="65" xfId="0" applyNumberFormat="1" applyFont="1" applyFill="1" applyBorder="1" applyAlignment="1" applyProtection="1">
      <alignment horizontal="center" vertical="center" wrapText="1"/>
      <protection/>
    </xf>
    <xf numFmtId="2" fontId="28" fillId="34" borderId="49" xfId="0" applyNumberFormat="1" applyFont="1" applyFill="1" applyBorder="1" applyAlignment="1" applyProtection="1">
      <alignment horizontal="center" vertical="center" wrapText="1"/>
      <protection/>
    </xf>
    <xf numFmtId="2" fontId="28" fillId="34" borderId="55" xfId="0" applyNumberFormat="1" applyFont="1" applyFill="1" applyBorder="1" applyAlignment="1" applyProtection="1">
      <alignment horizontal="center" vertical="center" wrapText="1"/>
      <protection/>
    </xf>
    <xf numFmtId="2" fontId="64" fillId="34" borderId="51" xfId="0" applyNumberFormat="1" applyFont="1" applyFill="1" applyBorder="1" applyAlignment="1" applyProtection="1">
      <alignment horizontal="center" vertical="center"/>
      <protection/>
    </xf>
    <xf numFmtId="2" fontId="64" fillId="34" borderId="76" xfId="0" applyNumberFormat="1" applyFont="1" applyFill="1" applyBorder="1" applyAlignment="1" applyProtection="1">
      <alignment horizontal="center" vertical="center"/>
      <protection/>
    </xf>
    <xf numFmtId="2" fontId="64" fillId="34" borderId="50" xfId="0" applyNumberFormat="1" applyFont="1" applyFill="1" applyBorder="1" applyAlignment="1" applyProtection="1">
      <alignment horizontal="center" vertical="center"/>
      <protection/>
    </xf>
    <xf numFmtId="2" fontId="64" fillId="34" borderId="53" xfId="0" applyNumberFormat="1" applyFont="1" applyFill="1" applyBorder="1" applyAlignment="1" applyProtection="1">
      <alignment horizontal="center" vertical="center"/>
      <protection/>
    </xf>
    <xf numFmtId="2" fontId="64" fillId="34" borderId="47" xfId="0" applyNumberFormat="1" applyFont="1" applyFill="1" applyBorder="1" applyAlignment="1" applyProtection="1">
      <alignment horizontal="center" vertical="center"/>
      <protection/>
    </xf>
    <xf numFmtId="2" fontId="64" fillId="34" borderId="27" xfId="0" applyNumberFormat="1" applyFont="1" applyFill="1" applyBorder="1" applyAlignment="1" applyProtection="1">
      <alignment horizontal="center" vertical="center"/>
      <protection/>
    </xf>
    <xf numFmtId="2" fontId="64" fillId="34" borderId="10" xfId="0" applyNumberFormat="1" applyFont="1" applyFill="1" applyBorder="1" applyAlignment="1" applyProtection="1">
      <alignment horizontal="center" vertical="center"/>
      <protection/>
    </xf>
    <xf numFmtId="2" fontId="64" fillId="34" borderId="54" xfId="0" applyNumberFormat="1" applyFont="1" applyFill="1" applyBorder="1" applyAlignment="1" applyProtection="1">
      <alignment horizontal="center" vertical="center"/>
      <protection/>
    </xf>
    <xf numFmtId="2" fontId="64" fillId="34" borderId="48" xfId="0" applyNumberFormat="1" applyFont="1" applyFill="1" applyBorder="1" applyAlignment="1" applyProtection="1">
      <alignment horizontal="center" vertical="center"/>
      <protection/>
    </xf>
    <xf numFmtId="2" fontId="64" fillId="34" borderId="65" xfId="0" applyNumberFormat="1" applyFont="1" applyFill="1" applyBorder="1" applyAlignment="1" applyProtection="1">
      <alignment horizontal="center" vertical="center"/>
      <protection/>
    </xf>
    <xf numFmtId="2" fontId="64" fillId="34" borderId="49" xfId="0" applyNumberFormat="1" applyFont="1" applyFill="1" applyBorder="1" applyAlignment="1" applyProtection="1">
      <alignment horizontal="center" vertical="center"/>
      <protection/>
    </xf>
    <xf numFmtId="2" fontId="64" fillId="34" borderId="55" xfId="0" applyNumberFormat="1" applyFont="1" applyFill="1" applyBorder="1" applyAlignment="1" applyProtection="1">
      <alignment horizontal="center" vertical="center"/>
      <protection/>
    </xf>
    <xf numFmtId="49" fontId="43" fillId="18" borderId="14" xfId="0" applyNumberFormat="1" applyFont="1" applyFill="1" applyBorder="1" applyAlignment="1" applyProtection="1">
      <alignment horizontal="center" vertical="center" wrapText="1"/>
      <protection/>
    </xf>
    <xf numFmtId="49" fontId="43" fillId="18" borderId="0" xfId="0" applyNumberFormat="1" applyFont="1" applyFill="1" applyBorder="1" applyAlignment="1" applyProtection="1">
      <alignment horizontal="center" vertical="center" wrapText="1"/>
      <protection/>
    </xf>
    <xf numFmtId="49" fontId="43" fillId="18" borderId="21" xfId="0" applyNumberFormat="1" applyFont="1" applyFill="1" applyBorder="1" applyAlignment="1" applyProtection="1">
      <alignment horizontal="center" vertical="center" wrapText="1"/>
      <protection/>
    </xf>
    <xf numFmtId="49" fontId="43" fillId="18" borderId="60" xfId="0" applyNumberFormat="1" applyFont="1" applyFill="1" applyBorder="1" applyAlignment="1" applyProtection="1">
      <alignment horizontal="center" vertical="center" wrapText="1"/>
      <protection/>
    </xf>
    <xf numFmtId="49" fontId="43" fillId="18" borderId="23" xfId="0" applyNumberFormat="1" applyFont="1" applyFill="1" applyBorder="1" applyAlignment="1" applyProtection="1">
      <alignment horizontal="center" vertical="center" wrapText="1"/>
      <protection/>
    </xf>
    <xf numFmtId="49" fontId="43" fillId="18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51" applyNumberFormat="1" applyFont="1" applyFill="1" applyBorder="1" applyAlignment="1" applyProtection="1">
      <alignment horizontal="center" vertical="center"/>
      <protection/>
    </xf>
    <xf numFmtId="2" fontId="7" fillId="34" borderId="10" xfId="51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/>
    </xf>
    <xf numFmtId="2" fontId="14" fillId="18" borderId="10" xfId="51" applyNumberFormat="1" applyFont="1" applyFill="1" applyBorder="1" applyAlignment="1" applyProtection="1">
      <alignment horizontal="center" vertical="center"/>
      <protection/>
    </xf>
    <xf numFmtId="2" fontId="14" fillId="34" borderId="11" xfId="51" applyNumberFormat="1" applyFont="1" applyFill="1" applyBorder="1" applyAlignment="1" applyProtection="1">
      <alignment horizontal="center" vertical="center"/>
      <protection/>
    </xf>
    <xf numFmtId="2" fontId="14" fillId="34" borderId="12" xfId="51" applyNumberFormat="1" applyFont="1" applyFill="1" applyBorder="1" applyAlignment="1" applyProtection="1">
      <alignment horizontal="center" vertical="center"/>
      <protection/>
    </xf>
    <xf numFmtId="2" fontId="14" fillId="34" borderId="13" xfId="51" applyNumberFormat="1" applyFont="1" applyFill="1" applyBorder="1" applyAlignment="1" applyProtection="1">
      <alignment horizontal="center" vertical="center"/>
      <protection/>
    </xf>
    <xf numFmtId="2" fontId="14" fillId="34" borderId="14" xfId="51" applyNumberFormat="1" applyFont="1" applyFill="1" applyBorder="1" applyAlignment="1" applyProtection="1">
      <alignment horizontal="center" vertical="center"/>
      <protection/>
    </xf>
    <xf numFmtId="2" fontId="14" fillId="34" borderId="0" xfId="51" applyNumberFormat="1" applyFont="1" applyFill="1" applyBorder="1" applyAlignment="1" applyProtection="1">
      <alignment horizontal="center" vertical="center"/>
      <protection/>
    </xf>
    <xf numFmtId="2" fontId="14" fillId="34" borderId="15" xfId="51" applyNumberFormat="1" applyFont="1" applyFill="1" applyBorder="1" applyAlignment="1" applyProtection="1">
      <alignment horizontal="center" vertical="center"/>
      <protection/>
    </xf>
    <xf numFmtId="2" fontId="14" fillId="34" borderId="16" xfId="51" applyNumberFormat="1" applyFont="1" applyFill="1" applyBorder="1" applyAlignment="1" applyProtection="1">
      <alignment horizontal="center" vertical="center"/>
      <protection/>
    </xf>
    <xf numFmtId="2" fontId="14" fillId="34" borderId="17" xfId="51" applyNumberFormat="1" applyFont="1" applyFill="1" applyBorder="1" applyAlignment="1" applyProtection="1">
      <alignment horizontal="center" vertical="center"/>
      <protection/>
    </xf>
    <xf numFmtId="2" fontId="14" fillId="34" borderId="18" xfId="51" applyNumberFormat="1" applyFont="1" applyFill="1" applyBorder="1" applyAlignment="1" applyProtection="1">
      <alignment horizontal="center" vertical="center"/>
      <protection/>
    </xf>
    <xf numFmtId="44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44" fontId="32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2" fillId="0" borderId="62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6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2" fillId="34" borderId="1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1" fillId="38" borderId="10" xfId="0" applyNumberFormat="1" applyFont="1" applyFill="1" applyBorder="1" applyAlignment="1" applyProtection="1" quotePrefix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49" fontId="39" fillId="35" borderId="0" xfId="0" applyNumberFormat="1" applyFont="1" applyFill="1" applyAlignment="1" applyProtection="1">
      <alignment horizontal="center" vertical="center"/>
      <protection/>
    </xf>
    <xf numFmtId="49" fontId="2" fillId="38" borderId="0" xfId="0" applyNumberFormat="1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54" fillId="35" borderId="0" xfId="0" applyNumberFormat="1" applyFont="1" applyFill="1" applyAlignment="1" applyProtection="1">
      <alignment horizontal="center" vertical="center"/>
      <protection/>
    </xf>
    <xf numFmtId="14" fontId="13" fillId="38" borderId="16" xfId="0" applyNumberFormat="1" applyFont="1" applyFill="1" applyBorder="1" applyAlignment="1" applyProtection="1">
      <alignment horizontal="center"/>
      <protection locked="0"/>
    </xf>
    <xf numFmtId="0" fontId="13" fillId="38" borderId="17" xfId="0" applyFont="1" applyFill="1" applyBorder="1" applyAlignment="1" applyProtection="1">
      <alignment horizontal="center"/>
      <protection locked="0"/>
    </xf>
    <xf numFmtId="0" fontId="13" fillId="38" borderId="18" xfId="0" applyFont="1" applyFill="1" applyBorder="1" applyAlignment="1" applyProtection="1">
      <alignment horizontal="center"/>
      <protection locked="0"/>
    </xf>
    <xf numFmtId="0" fontId="120" fillId="0" borderId="0" xfId="0" applyFont="1" applyAlignment="1" applyProtection="1">
      <alignment horizontal="center" vertical="top" wrapText="1"/>
      <protection/>
    </xf>
    <xf numFmtId="49" fontId="36" fillId="34" borderId="0" xfId="0" applyNumberFormat="1" applyFont="1" applyFill="1" applyBorder="1" applyAlignment="1" applyProtection="1">
      <alignment horizontal="left" vertical="top" wrapText="1"/>
      <protection/>
    </xf>
    <xf numFmtId="49" fontId="36" fillId="38" borderId="0" xfId="0" applyNumberFormat="1" applyFont="1" applyFill="1" applyBorder="1" applyAlignment="1" applyProtection="1">
      <alignment horizontal="left" vertical="top" wrapText="1"/>
      <protection locked="0"/>
    </xf>
    <xf numFmtId="49" fontId="47" fillId="18" borderId="0" xfId="0" applyNumberFormat="1" applyFont="1" applyFill="1" applyBorder="1" applyAlignment="1" applyProtection="1">
      <alignment horizontal="left" wrapText="1"/>
      <protection/>
    </xf>
    <xf numFmtId="49" fontId="50" fillId="38" borderId="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36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36" fillId="38" borderId="17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4" fillId="38" borderId="78" xfId="0" applyNumberFormat="1" applyFont="1" applyFill="1" applyBorder="1" applyAlignment="1" applyProtection="1">
      <alignment horizontal="center" wrapText="1"/>
      <protection locked="0"/>
    </xf>
    <xf numFmtId="49" fontId="4" fillId="38" borderId="79" xfId="0" applyNumberFormat="1" applyFont="1" applyFill="1" applyBorder="1" applyAlignment="1" applyProtection="1">
      <alignment horizontal="center" wrapText="1"/>
      <protection locked="0"/>
    </xf>
    <xf numFmtId="49" fontId="4" fillId="38" borderId="80" xfId="0" applyNumberFormat="1" applyFont="1" applyFill="1" applyBorder="1" applyAlignment="1" applyProtection="1">
      <alignment horizontal="center" wrapText="1"/>
      <protection locked="0"/>
    </xf>
    <xf numFmtId="49" fontId="50" fillId="0" borderId="0" xfId="0" applyNumberFormat="1" applyFont="1" applyAlignment="1" applyProtection="1">
      <alignment horizontal="left" wrapText="1"/>
      <protection/>
    </xf>
    <xf numFmtId="49" fontId="36" fillId="38" borderId="12" xfId="0" applyNumberFormat="1" applyFont="1" applyFill="1" applyBorder="1" applyAlignment="1" applyProtection="1">
      <alignment horizontal="center" wrapText="1"/>
      <protection locked="0"/>
    </xf>
    <xf numFmtId="49" fontId="36" fillId="38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123825</xdr:rowOff>
    </xdr:from>
    <xdr:to>
      <xdr:col>6</xdr:col>
      <xdr:colOff>133350</xdr:colOff>
      <xdr:row>5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1047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view="pageBreakPreview" zoomScale="50" zoomScaleNormal="65" zoomScaleSheetLayoutView="50" workbookViewId="0" topLeftCell="A4">
      <selection activeCell="J25" sqref="J25:AV25"/>
    </sheetView>
  </sheetViews>
  <sheetFormatPr defaultColWidth="3.8515625" defaultRowHeight="20.25" customHeight="1"/>
  <cols>
    <col min="1" max="16384" width="3.8515625" style="33" customWidth="1"/>
  </cols>
  <sheetData>
    <row r="1" spans="1:49" s="29" customFormat="1" ht="20.25" customHeight="1">
      <c r="A1" s="26"/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8"/>
    </row>
    <row r="2" spans="1:49" s="29" customFormat="1" ht="35.25">
      <c r="A2" s="30"/>
      <c r="B2" s="31"/>
      <c r="C2" s="31"/>
      <c r="D2" s="31"/>
      <c r="E2" s="31"/>
      <c r="F2" s="31"/>
      <c r="G2" s="31"/>
      <c r="H2" s="31"/>
      <c r="I2" s="32"/>
      <c r="J2" s="390" t="s">
        <v>0</v>
      </c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2"/>
    </row>
    <row r="3" spans="1:49" s="29" customFormat="1" ht="35.25">
      <c r="A3" s="30"/>
      <c r="B3" s="31"/>
      <c r="C3" s="31"/>
      <c r="D3" s="31"/>
      <c r="E3" s="33"/>
      <c r="F3" s="31"/>
      <c r="G3" s="31"/>
      <c r="H3" s="31"/>
      <c r="I3" s="32"/>
      <c r="J3" s="390" t="s">
        <v>33</v>
      </c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2"/>
    </row>
    <row r="4" spans="1:49" s="29" customFormat="1" ht="20.25" customHeight="1">
      <c r="A4" s="30"/>
      <c r="B4" s="31"/>
      <c r="C4" s="31"/>
      <c r="D4" s="31"/>
      <c r="E4" s="31"/>
      <c r="F4" s="31"/>
      <c r="G4" s="31"/>
      <c r="H4" s="31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4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R4" s="31"/>
      <c r="AS4" s="31"/>
      <c r="AT4" s="31"/>
      <c r="AU4" s="31"/>
      <c r="AV4" s="31"/>
      <c r="AW4" s="32"/>
    </row>
    <row r="5" spans="1:49" s="29" customFormat="1" ht="20.25" customHeight="1">
      <c r="A5" s="30"/>
      <c r="B5" s="31"/>
      <c r="C5" s="31"/>
      <c r="D5" s="31"/>
      <c r="E5" s="31"/>
      <c r="F5" s="31"/>
      <c r="G5" s="31"/>
      <c r="H5" s="31"/>
      <c r="I5" s="32"/>
      <c r="J5" s="393" t="s">
        <v>34</v>
      </c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2"/>
    </row>
    <row r="6" spans="1:49" s="29" customFormat="1" ht="20.25" customHeight="1">
      <c r="A6" s="35"/>
      <c r="B6" s="36"/>
      <c r="C6" s="37"/>
      <c r="D6" s="36"/>
      <c r="E6" s="307" t="s">
        <v>1</v>
      </c>
      <c r="F6" s="36"/>
      <c r="G6" s="36"/>
      <c r="H6" s="36"/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7"/>
      <c r="AT6" s="36"/>
      <c r="AU6" s="36"/>
      <c r="AV6" s="36"/>
      <c r="AW6" s="38"/>
    </row>
    <row r="7" spans="1:49" s="29" customFormat="1" ht="20.25" customHeight="1">
      <c r="A7" s="31"/>
      <c r="B7" s="31"/>
      <c r="C7" s="296"/>
      <c r="D7" s="31"/>
      <c r="E7" s="296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96"/>
      <c r="AT7" s="31"/>
      <c r="AU7" s="31"/>
      <c r="AV7" s="31"/>
      <c r="AW7" s="31"/>
    </row>
    <row r="8" spans="1:50" s="29" customFormat="1" ht="20.25" customHeight="1">
      <c r="A8" s="373" t="s">
        <v>565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1"/>
      <c r="AX8" s="31"/>
    </row>
    <row r="9" spans="1:50" s="29" customFormat="1" ht="20.25" customHeight="1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1"/>
      <c r="AX9" s="31"/>
    </row>
    <row r="10" spans="1:50" s="29" customFormat="1" ht="20.25" customHeight="1">
      <c r="A10" s="394" t="s">
        <v>577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1"/>
      <c r="AX10" s="31"/>
    </row>
    <row r="11" spans="1:50" s="29" customFormat="1" ht="49.5" customHeight="1">
      <c r="A11" s="394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1"/>
      <c r="AX11" s="31"/>
    </row>
    <row r="12" spans="1:50" s="29" customFormat="1" ht="20.25" customHeight="1">
      <c r="A12" s="373" t="s">
        <v>566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1"/>
      <c r="AX12" s="31"/>
    </row>
    <row r="13" spans="1:50" s="29" customFormat="1" ht="20.25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1"/>
      <c r="AX13" s="31"/>
    </row>
    <row r="14" s="29" customFormat="1" ht="20.25" customHeight="1">
      <c r="A14" s="31"/>
    </row>
    <row r="15" spans="1:49" s="29" customFormat="1" ht="49.5" customHeight="1">
      <c r="A15" s="396" t="s">
        <v>157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</row>
    <row r="16" spans="2:49" s="39" customFormat="1" ht="20.25" customHeight="1">
      <c r="B16" s="375"/>
      <c r="C16" s="375"/>
      <c r="D16" s="375"/>
      <c r="E16" s="375"/>
      <c r="F16" s="375"/>
      <c r="G16" s="375"/>
      <c r="H16" s="375"/>
      <c r="I16" s="375"/>
      <c r="J16" s="323"/>
      <c r="K16" s="323"/>
      <c r="L16" s="323"/>
      <c r="M16" s="323"/>
      <c r="N16" s="323"/>
      <c r="O16" s="323"/>
      <c r="P16" s="323"/>
      <c r="Q16" s="323"/>
      <c r="R16" s="323"/>
      <c r="V16" s="389" t="s">
        <v>156</v>
      </c>
      <c r="W16" s="389"/>
      <c r="X16" s="389"/>
      <c r="Y16" s="389"/>
      <c r="Z16" s="389"/>
      <c r="AA16" s="389"/>
      <c r="AB16" s="389"/>
      <c r="AC16" s="323"/>
      <c r="AD16" s="323"/>
      <c r="AE16" s="323"/>
      <c r="AF16" s="323"/>
      <c r="AG16" s="323"/>
      <c r="AH16" s="368" t="s">
        <v>567</v>
      </c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</row>
    <row r="17" s="29" customFormat="1" ht="20.25" customHeight="1"/>
    <row r="18" spans="1:49" s="42" customFormat="1" ht="20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 t="s">
        <v>2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="43" customFormat="1" ht="20.25" customHeight="1">
      <c r="Y19" s="44"/>
    </row>
    <row r="20" spans="1:49" s="48" customFormat="1" ht="20.25" customHeight="1">
      <c r="A20" s="45" t="s">
        <v>158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49" s="1" customFormat="1" ht="20.25" customHeight="1">
      <c r="A21" s="2" t="s">
        <v>159</v>
      </c>
      <c r="B21" s="4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="1" customFormat="1" ht="20.25" customHeight="1"/>
    <row r="23" s="1" customFormat="1" ht="20.25" customHeight="1">
      <c r="B23" s="2" t="s">
        <v>161</v>
      </c>
    </row>
    <row r="24" s="1" customFormat="1" ht="20.25" customHeight="1"/>
    <row r="25" spans="1:48" s="1" customFormat="1" ht="20.25" customHeight="1">
      <c r="A25" s="50"/>
      <c r="B25" s="50" t="s">
        <v>160</v>
      </c>
      <c r="C25" s="50"/>
      <c r="D25" s="50"/>
      <c r="E25" s="50"/>
      <c r="F25" s="50"/>
      <c r="G25" s="50"/>
      <c r="H25" s="50"/>
      <c r="I25" s="50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</row>
    <row r="26" spans="2:48" s="1" customFormat="1" ht="20.25" customHeight="1">
      <c r="B26" s="50"/>
      <c r="C26" s="50"/>
      <c r="D26" s="50"/>
      <c r="E26" s="50"/>
      <c r="F26" s="50"/>
      <c r="G26" s="50"/>
      <c r="H26" s="50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s="1" customFormat="1" ht="20.25" customHeight="1">
      <c r="B27" s="50" t="s">
        <v>162</v>
      </c>
      <c r="H27" s="50"/>
      <c r="I27" s="10"/>
      <c r="J27" s="4" t="s">
        <v>331</v>
      </c>
      <c r="K27" s="3"/>
      <c r="L27" s="3"/>
      <c r="M27" s="3"/>
      <c r="N27" s="3"/>
      <c r="O27" s="4"/>
      <c r="P27" s="4"/>
      <c r="Q27" s="4"/>
      <c r="R27" s="4"/>
      <c r="S27" s="4"/>
      <c r="T27" s="4"/>
      <c r="V27" s="10"/>
      <c r="W27" s="387" t="s">
        <v>568</v>
      </c>
      <c r="X27" s="380"/>
      <c r="Y27" s="380"/>
      <c r="Z27" s="380"/>
      <c r="AA27" s="380"/>
      <c r="AB27" s="380"/>
      <c r="AC27" s="380"/>
      <c r="AD27" s="380"/>
      <c r="AE27" s="380"/>
      <c r="AF27" s="388"/>
      <c r="AG27" s="10"/>
      <c r="AH27" s="4" t="s">
        <v>37</v>
      </c>
      <c r="AI27" s="3"/>
      <c r="AJ27" s="3"/>
      <c r="AK27" s="3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1" customFormat="1" ht="20.25" customHeight="1">
      <c r="B28" s="50"/>
      <c r="C28" s="50"/>
      <c r="D28" s="50"/>
      <c r="E28" s="50"/>
      <c r="F28" s="50"/>
      <c r="G28" s="50"/>
      <c r="H28" s="50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s="1" customFormat="1" ht="20.25" customHeight="1">
      <c r="B29" s="50" t="s">
        <v>36</v>
      </c>
      <c r="C29" s="50"/>
      <c r="D29" s="50"/>
      <c r="E29" s="50"/>
      <c r="F29" s="50"/>
      <c r="G29" s="50"/>
      <c r="H29" s="50"/>
      <c r="I29" s="50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</row>
    <row r="30" spans="2:48" s="1" customFormat="1" ht="20.25" customHeight="1">
      <c r="B30" s="2"/>
      <c r="C30" s="4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1" customFormat="1" ht="20.25" customHeight="1">
      <c r="B31" s="2" t="s">
        <v>3</v>
      </c>
      <c r="C31" s="3"/>
      <c r="D31" s="3"/>
      <c r="E31" s="3"/>
      <c r="F31" s="3"/>
      <c r="G31" s="3"/>
      <c r="H31" s="3"/>
      <c r="J31" s="10"/>
      <c r="K31" s="2" t="s">
        <v>4</v>
      </c>
      <c r="L31" s="3"/>
      <c r="M31" s="3"/>
      <c r="N31" s="3"/>
      <c r="O31" s="3"/>
      <c r="P31" s="3"/>
      <c r="Q31" s="3"/>
      <c r="R31" s="3"/>
      <c r="S31" s="10"/>
      <c r="T31" s="2" t="s">
        <v>5</v>
      </c>
      <c r="U31" s="3"/>
      <c r="V31" s="3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"/>
      <c r="AS31" s="3"/>
      <c r="AT31" s="3"/>
      <c r="AV31" s="52" t="s">
        <v>6</v>
      </c>
    </row>
    <row r="32" spans="2:48" s="1" customFormat="1" ht="20.25" customHeight="1">
      <c r="B32" s="2"/>
      <c r="C32" s="3"/>
      <c r="D32" s="3"/>
      <c r="E32" s="3"/>
      <c r="F32" s="3"/>
      <c r="G32" s="3"/>
      <c r="H32" s="3"/>
      <c r="J32" s="8"/>
      <c r="K32" s="4"/>
      <c r="L32" s="3"/>
      <c r="M32" s="3"/>
      <c r="N32" s="3"/>
      <c r="O32" s="3"/>
      <c r="P32" s="3"/>
      <c r="Q32" s="3"/>
      <c r="R32" s="3"/>
      <c r="S32" s="8"/>
      <c r="T32" s="4"/>
      <c r="U32" s="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3"/>
      <c r="AT32" s="3"/>
      <c r="AU32" s="3"/>
      <c r="AV32" s="5"/>
    </row>
    <row r="33" spans="2:48" s="1" customFormat="1" ht="24.75" customHeight="1">
      <c r="B33" s="2" t="s">
        <v>164</v>
      </c>
      <c r="C33" s="3"/>
      <c r="D33" s="3"/>
      <c r="E33" s="3"/>
      <c r="F33" s="3"/>
      <c r="G33" s="384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6"/>
      <c r="X33" s="12"/>
      <c r="Y33" s="12"/>
      <c r="Z33" s="3"/>
      <c r="AF33" s="15"/>
      <c r="AU33" s="3"/>
      <c r="AV33" s="5"/>
    </row>
    <row r="34" spans="2:48" s="1" customFormat="1" ht="20.25" customHeight="1">
      <c r="B34" s="2"/>
      <c r="C34" s="3"/>
      <c r="D34" s="3"/>
      <c r="E34" s="3"/>
      <c r="F34" s="3"/>
      <c r="G34" s="3"/>
      <c r="H34" s="3"/>
      <c r="J34" s="8"/>
      <c r="K34" s="4"/>
      <c r="L34" s="3"/>
      <c r="M34" s="3"/>
      <c r="N34" s="3"/>
      <c r="O34" s="3"/>
      <c r="P34" s="3"/>
      <c r="Q34" s="3"/>
      <c r="R34" s="3"/>
      <c r="S34" s="8"/>
      <c r="T34" s="4"/>
      <c r="U34" s="3"/>
      <c r="V34" s="1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3"/>
      <c r="AT34" s="3"/>
      <c r="AU34" s="3"/>
      <c r="AV34" s="5"/>
    </row>
    <row r="35" spans="2:48" s="1" customFormat="1" ht="20.25" customHeight="1">
      <c r="B35" s="2" t="s">
        <v>175</v>
      </c>
      <c r="C35" s="3"/>
      <c r="D35" s="3"/>
      <c r="E35" s="3"/>
      <c r="F35" s="3"/>
      <c r="G35" s="3"/>
      <c r="H35" s="3"/>
      <c r="J35" s="8"/>
      <c r="K35" s="4"/>
      <c r="L35" s="3"/>
      <c r="M35" s="3"/>
      <c r="N35" s="3"/>
      <c r="O35" s="3"/>
      <c r="P35" s="3"/>
      <c r="Q35" s="3"/>
      <c r="R35" s="3"/>
      <c r="S35" s="8"/>
      <c r="T35" s="4"/>
      <c r="U35" s="3"/>
      <c r="V35" s="11"/>
      <c r="W35" s="12"/>
      <c r="X35" s="12"/>
      <c r="Y35" s="12"/>
      <c r="Z35" s="12"/>
      <c r="AA35" s="12"/>
      <c r="AB35" s="12"/>
      <c r="AC35" s="12"/>
      <c r="AD35" s="12"/>
      <c r="AU35" s="3"/>
      <c r="AV35" s="5"/>
    </row>
    <row r="36" spans="2:48" s="1" customFormat="1" ht="20.25" customHeight="1">
      <c r="B36" s="2"/>
      <c r="C36" s="3"/>
      <c r="D36" s="3"/>
      <c r="E36" s="3"/>
      <c r="F36" s="3"/>
      <c r="G36" s="3"/>
      <c r="H36" s="3"/>
      <c r="J36" s="8"/>
      <c r="K36" s="4"/>
      <c r="L36" s="3"/>
      <c r="M36" s="3"/>
      <c r="N36" s="3"/>
      <c r="O36" s="3"/>
      <c r="P36" s="3"/>
      <c r="Q36" s="3"/>
      <c r="R36" s="3"/>
      <c r="S36" s="8"/>
      <c r="T36" s="4"/>
      <c r="U36" s="3"/>
      <c r="V36" s="11"/>
      <c r="W36" s="12"/>
      <c r="X36" s="12"/>
      <c r="Y36" s="12"/>
      <c r="Z36" s="12"/>
      <c r="AA36" s="12"/>
      <c r="AB36" s="12"/>
      <c r="AC36" s="12"/>
      <c r="AD36" s="12"/>
      <c r="AU36" s="3"/>
      <c r="AV36" s="5"/>
    </row>
    <row r="37" spans="2:36" s="1" customFormat="1" ht="20.25" customHeight="1">
      <c r="B37" s="2"/>
      <c r="C37" s="3"/>
      <c r="D37" s="3"/>
      <c r="E37" s="3"/>
      <c r="F37" s="3"/>
      <c r="G37" s="3"/>
      <c r="H37" s="3"/>
      <c r="J37" s="8"/>
      <c r="K37" s="4"/>
      <c r="AI37" s="12"/>
      <c r="AJ37" s="12"/>
    </row>
    <row r="38" spans="2:48" s="1" customFormat="1" ht="20.25" customHeight="1">
      <c r="B38" s="2"/>
      <c r="C38" s="10"/>
      <c r="E38" s="13" t="s">
        <v>505</v>
      </c>
      <c r="F38" s="3"/>
      <c r="G38" s="3"/>
      <c r="H38" s="3"/>
      <c r="J38" s="8"/>
      <c r="K38" s="4"/>
      <c r="L38" s="3"/>
      <c r="M38" s="3"/>
      <c r="N38" s="3"/>
      <c r="O38" s="3"/>
      <c r="P38" s="3"/>
      <c r="Q38" s="3"/>
      <c r="R38" s="3"/>
      <c r="S38" s="8"/>
      <c r="T38" s="4"/>
      <c r="U38" s="3"/>
      <c r="V38" s="11"/>
      <c r="W38" s="12"/>
      <c r="X38" s="12"/>
      <c r="Y38" s="12"/>
      <c r="Z38" s="12"/>
      <c r="AA38" s="12"/>
      <c r="AB38" s="12"/>
      <c r="AC38" s="12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</row>
    <row r="39" spans="2:48" s="1" customFormat="1" ht="20.25" customHeight="1">
      <c r="B39" s="2"/>
      <c r="C39" s="3"/>
      <c r="D39" s="3"/>
      <c r="E39" s="3"/>
      <c r="F39" s="3"/>
      <c r="G39" s="3"/>
      <c r="H39" s="3"/>
      <c r="J39" s="8"/>
      <c r="K39" s="4"/>
      <c r="L39" s="3"/>
      <c r="M39" s="3"/>
      <c r="N39" s="3"/>
      <c r="O39" s="3"/>
      <c r="P39" s="3"/>
      <c r="Q39" s="3"/>
      <c r="R39" s="3"/>
      <c r="S39" s="8"/>
      <c r="T39" s="4"/>
      <c r="U39" s="3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3"/>
      <c r="AT39" s="3"/>
      <c r="AU39" s="3"/>
      <c r="AV39" s="5"/>
    </row>
    <row r="40" spans="2:48" s="1" customFormat="1" ht="20.25" customHeight="1">
      <c r="B40" s="2"/>
      <c r="C40" s="3"/>
      <c r="D40" s="3"/>
      <c r="E40" s="21" t="s">
        <v>506</v>
      </c>
      <c r="F40" s="3"/>
      <c r="G40" s="3"/>
      <c r="H40" s="3"/>
      <c r="J40" s="8"/>
      <c r="K40" s="4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"/>
      <c r="AT40" s="3"/>
      <c r="AU40" s="3"/>
      <c r="AV40" s="5"/>
    </row>
    <row r="41" spans="2:42" s="1" customFormat="1" ht="20.25" customHeight="1">
      <c r="B41" s="2"/>
      <c r="C41" s="3"/>
      <c r="D41" s="3"/>
      <c r="E41" s="21"/>
      <c r="F41" s="3"/>
      <c r="G41" s="3"/>
      <c r="H41" s="3"/>
      <c r="J41" s="8"/>
      <c r="K41" s="4"/>
      <c r="L41" s="3"/>
      <c r="M41" s="3"/>
      <c r="N41" s="3"/>
      <c r="O41" s="3"/>
      <c r="P41" s="3"/>
      <c r="Q41" s="3"/>
      <c r="R41" s="3"/>
      <c r="S41" s="8"/>
      <c r="T41" s="4"/>
      <c r="U41" s="3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2:48" s="1" customFormat="1" ht="20.25" customHeight="1">
      <c r="B42" s="2"/>
      <c r="C42" s="10"/>
      <c r="E42" s="13" t="s">
        <v>183</v>
      </c>
      <c r="F42" s="3"/>
      <c r="G42" s="3"/>
      <c r="H42" s="3"/>
      <c r="J42" s="8"/>
      <c r="K42" s="4"/>
      <c r="L42" s="3"/>
      <c r="M42" s="3"/>
      <c r="N42" s="3"/>
      <c r="O42" s="3"/>
      <c r="P42" s="3"/>
      <c r="Q42" s="3"/>
      <c r="R42" s="3"/>
      <c r="S42" s="8"/>
      <c r="T42" s="4"/>
      <c r="U42" s="3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3"/>
      <c r="AT42" s="3"/>
      <c r="AU42" s="3"/>
      <c r="AV42" s="5"/>
    </row>
    <row r="43" spans="2:48" s="1" customFormat="1" ht="20.25" customHeight="1">
      <c r="B43" s="2"/>
      <c r="C43" s="3"/>
      <c r="D43" s="3"/>
      <c r="E43" s="3"/>
      <c r="F43" s="3"/>
      <c r="G43" s="3"/>
      <c r="H43" s="3"/>
      <c r="J43" s="8"/>
      <c r="K43" s="4"/>
      <c r="L43" s="3"/>
      <c r="M43" s="3"/>
      <c r="N43" s="3"/>
      <c r="O43" s="3"/>
      <c r="P43" s="3"/>
      <c r="Q43" s="3"/>
      <c r="R43" s="3"/>
      <c r="S43" s="8"/>
      <c r="T43" s="4"/>
      <c r="U43" s="3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3"/>
      <c r="AT43" s="3"/>
      <c r="AU43" s="3"/>
      <c r="AV43" s="5"/>
    </row>
    <row r="44" spans="2:48" s="1" customFormat="1" ht="20.25" customHeight="1">
      <c r="B44" s="2"/>
      <c r="C44" s="13" t="s">
        <v>429</v>
      </c>
      <c r="D44" s="3"/>
      <c r="E44" s="3"/>
      <c r="F44" s="3"/>
      <c r="G44" s="3"/>
      <c r="H44" s="3"/>
      <c r="J44" s="8"/>
      <c r="K44" s="4"/>
      <c r="L44" s="3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</row>
    <row r="45" spans="2:48" s="1" customFormat="1" ht="20.25" customHeight="1">
      <c r="B45" s="2"/>
      <c r="C45" s="3"/>
      <c r="D45" s="3"/>
      <c r="E45" s="3"/>
      <c r="F45" s="3"/>
      <c r="G45" s="3"/>
      <c r="H45" s="3"/>
      <c r="J45" s="8"/>
      <c r="K45" s="4"/>
      <c r="L45" s="3"/>
      <c r="M45" s="3"/>
      <c r="N45" s="3"/>
      <c r="O45" s="3"/>
      <c r="P45" s="3"/>
      <c r="Q45" s="3"/>
      <c r="R45" s="3"/>
      <c r="S45" s="8"/>
      <c r="T45" s="4"/>
      <c r="U45" s="3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3"/>
      <c r="AT45" s="3"/>
      <c r="AU45" s="3"/>
      <c r="AV45" s="5"/>
    </row>
    <row r="46" spans="2:48" s="1" customFormat="1" ht="20.25" customHeight="1">
      <c r="B46" s="2"/>
      <c r="C46" s="3"/>
      <c r="D46" s="3"/>
      <c r="E46" s="324" t="s">
        <v>569</v>
      </c>
      <c r="F46" s="324"/>
      <c r="G46" s="324"/>
      <c r="H46" s="324"/>
      <c r="I46" s="324"/>
      <c r="J46" s="324"/>
      <c r="K46" s="324"/>
      <c r="L46" s="324"/>
      <c r="M46" s="325"/>
      <c r="N46" s="3"/>
      <c r="O46" s="10"/>
      <c r="P46" s="3" t="s">
        <v>570</v>
      </c>
      <c r="Q46" s="3"/>
      <c r="R46" s="3"/>
      <c r="S46" s="8"/>
      <c r="T46" s="4"/>
      <c r="U46" s="3"/>
      <c r="V46" s="11"/>
      <c r="W46" s="12"/>
      <c r="X46" s="12"/>
      <c r="Y46" s="12"/>
      <c r="Z46" s="10"/>
      <c r="AA46" s="3" t="s">
        <v>571</v>
      </c>
      <c r="AB46" s="12"/>
      <c r="AC46" s="12"/>
      <c r="AD46" s="12"/>
      <c r="AE46" s="12"/>
      <c r="AF46" s="12"/>
      <c r="AG46" s="12"/>
      <c r="AH46" s="3"/>
      <c r="AI46" s="10"/>
      <c r="AJ46" s="3" t="s">
        <v>572</v>
      </c>
      <c r="AK46" s="3"/>
      <c r="AL46" s="3"/>
      <c r="AM46" s="3"/>
      <c r="AN46" s="3"/>
      <c r="AO46" s="12"/>
      <c r="AP46" s="12"/>
      <c r="AQ46" s="12"/>
      <c r="AR46" s="12"/>
      <c r="AS46" s="3"/>
      <c r="AT46" s="3"/>
      <c r="AU46" s="3"/>
      <c r="AV46" s="5"/>
    </row>
    <row r="47" spans="2:48" s="1" customFormat="1" ht="20.25" customHeight="1">
      <c r="B47" s="2"/>
      <c r="C47" s="3"/>
      <c r="D47" s="3"/>
      <c r="E47" s="3"/>
      <c r="F47" s="3"/>
      <c r="G47" s="3"/>
      <c r="H47" s="3"/>
      <c r="J47" s="8"/>
      <c r="K47" s="4"/>
      <c r="L47" s="3"/>
      <c r="M47" s="3"/>
      <c r="N47" s="3"/>
      <c r="O47" s="3"/>
      <c r="P47" s="3"/>
      <c r="Q47" s="3"/>
      <c r="R47" s="3"/>
      <c r="S47" s="8"/>
      <c r="T47" s="4"/>
      <c r="U47" s="3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3"/>
      <c r="AT47" s="3"/>
      <c r="AU47" s="3"/>
      <c r="AV47" s="5"/>
    </row>
    <row r="48" spans="2:48" s="1" customFormat="1" ht="20.25" customHeight="1">
      <c r="B48" s="2"/>
      <c r="C48" s="21" t="s">
        <v>573</v>
      </c>
      <c r="D48" s="21"/>
      <c r="E48" s="21"/>
      <c r="F48" s="21"/>
      <c r="G48" s="21"/>
      <c r="H48" s="21"/>
      <c r="I48" s="14"/>
      <c r="J48" s="8"/>
      <c r="K48" s="2"/>
      <c r="L48" s="21"/>
      <c r="M48" s="21"/>
      <c r="N48" s="21"/>
      <c r="O48" s="21"/>
      <c r="P48" s="21"/>
      <c r="Q48" s="21"/>
      <c r="R48" s="21"/>
      <c r="S48" s="8"/>
      <c r="T48" s="2"/>
      <c r="U48" s="21"/>
      <c r="V48" s="326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21"/>
      <c r="AT48" s="21"/>
      <c r="AU48" s="21"/>
      <c r="AV48" s="5"/>
    </row>
    <row r="49" spans="2:48" s="1" customFormat="1" ht="20.25" customHeight="1">
      <c r="B49" s="2"/>
      <c r="C49" s="3"/>
      <c r="D49" s="21" t="s">
        <v>574</v>
      </c>
      <c r="E49" s="21"/>
      <c r="F49" s="21"/>
      <c r="G49" s="21"/>
      <c r="H49" s="21"/>
      <c r="I49" s="14"/>
      <c r="J49" s="8"/>
      <c r="K49" s="2"/>
      <c r="L49" s="21"/>
      <c r="M49" s="21"/>
      <c r="N49" s="21"/>
      <c r="O49" s="21"/>
      <c r="P49" s="21"/>
      <c r="Q49" s="21"/>
      <c r="R49" s="21"/>
      <c r="S49" s="8"/>
      <c r="T49" s="2"/>
      <c r="U49" s="21"/>
      <c r="V49" s="326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21"/>
      <c r="AT49" s="3"/>
      <c r="AU49" s="3"/>
      <c r="AV49" s="5"/>
    </row>
    <row r="50" spans="2:48" s="1" customFormat="1" ht="20.25" customHeight="1">
      <c r="B50" s="2"/>
      <c r="C50" s="3"/>
      <c r="D50" s="3"/>
      <c r="E50" s="3"/>
      <c r="F50" s="3"/>
      <c r="G50" s="3"/>
      <c r="H50" s="3"/>
      <c r="J50" s="8"/>
      <c r="K50" s="4"/>
      <c r="L50" s="3"/>
      <c r="M50" s="3"/>
      <c r="N50" s="3"/>
      <c r="O50" s="3"/>
      <c r="P50" s="3"/>
      <c r="Q50" s="3"/>
      <c r="R50" s="3"/>
      <c r="S50" s="8"/>
      <c r="T50" s="4"/>
      <c r="U50" s="3"/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3"/>
      <c r="AT50" s="3"/>
      <c r="AU50" s="3"/>
      <c r="AV50" s="5"/>
    </row>
    <row r="51" spans="2:48" s="1" customFormat="1" ht="20.25" customHeight="1">
      <c r="B51" s="2"/>
      <c r="C51" s="21" t="s">
        <v>575</v>
      </c>
      <c r="D51" s="3"/>
      <c r="E51" s="3"/>
      <c r="F51" s="3"/>
      <c r="G51" s="3"/>
      <c r="H51" s="3"/>
      <c r="J51" s="8"/>
      <c r="K51" s="4"/>
      <c r="L51" s="3"/>
      <c r="M51" s="3"/>
      <c r="N51" s="3"/>
      <c r="O51" s="3"/>
      <c r="P51" s="3"/>
      <c r="Q51" s="3"/>
      <c r="R51" s="3"/>
      <c r="S51" s="8"/>
      <c r="T51" s="4"/>
      <c r="U51" s="3"/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2"/>
      <c r="AN51" s="3" t="s">
        <v>576</v>
      </c>
      <c r="AO51" s="12"/>
      <c r="AP51" s="10"/>
      <c r="AQ51" s="12"/>
      <c r="AR51" s="3" t="s">
        <v>237</v>
      </c>
      <c r="AS51" s="3"/>
      <c r="AT51" s="3"/>
      <c r="AU51" s="3"/>
      <c r="AV51" s="5"/>
    </row>
    <row r="52" spans="2:48" s="1" customFormat="1" ht="20.25" customHeight="1">
      <c r="B52" s="2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</row>
    <row r="53" spans="2:48" s="1" customFormat="1" ht="20.25" customHeight="1">
      <c r="B53" s="13" t="s">
        <v>163</v>
      </c>
      <c r="C53" s="3"/>
      <c r="D53" s="3"/>
      <c r="E53" s="3"/>
      <c r="F53" s="3"/>
      <c r="G53" s="3"/>
      <c r="H53" s="3"/>
      <c r="J53" s="8"/>
      <c r="K53" s="4"/>
      <c r="L53" s="3"/>
      <c r="M53" s="3"/>
      <c r="N53" s="3"/>
      <c r="O53" s="3"/>
      <c r="P53" s="3"/>
      <c r="Q53" s="3"/>
      <c r="R53" s="3"/>
      <c r="S53" s="8"/>
      <c r="T53" s="4"/>
      <c r="U53" s="3"/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3"/>
      <c r="AT53" s="3"/>
      <c r="AU53" s="3"/>
      <c r="AV53" s="5"/>
    </row>
    <row r="54" spans="2:48" s="1" customFormat="1" ht="20.25" customHeight="1">
      <c r="B54" s="2"/>
      <c r="C54" s="3"/>
      <c r="D54" s="3"/>
      <c r="E54" s="3"/>
      <c r="F54" s="3"/>
      <c r="G54" s="3"/>
      <c r="H54" s="3"/>
      <c r="J54" s="8"/>
      <c r="K54" s="4"/>
      <c r="L54" s="3"/>
      <c r="M54" s="3"/>
      <c r="N54" s="3"/>
      <c r="O54" s="3"/>
      <c r="P54" s="3"/>
      <c r="Q54" s="3"/>
      <c r="R54" s="3"/>
      <c r="S54" s="8"/>
      <c r="T54" s="4"/>
      <c r="U54" s="3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3"/>
      <c r="AT54" s="3"/>
      <c r="AU54" s="3"/>
      <c r="AV54" s="5"/>
    </row>
    <row r="55" spans="1:49" s="1" customFormat="1" ht="20.25" customHeight="1">
      <c r="A55" s="4"/>
      <c r="B55" s="2" t="s">
        <v>165</v>
      </c>
      <c r="C55" s="4"/>
      <c r="D55" s="4"/>
      <c r="E55" s="4"/>
      <c r="F55" s="4"/>
      <c r="G55" s="383"/>
      <c r="H55" s="383"/>
      <c r="I55" s="383"/>
      <c r="J55" s="383"/>
      <c r="K55" s="383"/>
      <c r="L55" s="383"/>
      <c r="M55" s="383"/>
      <c r="P55" s="53" t="s">
        <v>7</v>
      </c>
      <c r="Q55" s="383"/>
      <c r="R55" s="383"/>
      <c r="S55" s="383"/>
      <c r="T55" s="383"/>
      <c r="U55" s="383"/>
      <c r="V55" s="383"/>
      <c r="W55" s="383"/>
      <c r="Z55" s="4"/>
      <c r="AA55" s="53" t="s">
        <v>8</v>
      </c>
      <c r="AB55" s="383"/>
      <c r="AC55" s="383"/>
      <c r="AD55" s="383"/>
      <c r="AE55" s="383"/>
      <c r="AF55" s="383"/>
      <c r="AG55" s="383"/>
      <c r="AH55" s="383"/>
      <c r="AK55" s="53" t="s">
        <v>9</v>
      </c>
      <c r="AL55" s="381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4"/>
    </row>
    <row r="56" spans="2:48" s="1" customFormat="1" ht="20.25" customHeight="1">
      <c r="B56" s="2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9"/>
    </row>
    <row r="57" spans="2:36" s="1" customFormat="1" ht="20.25" customHeight="1">
      <c r="B57" s="2" t="s">
        <v>167</v>
      </c>
      <c r="F57" s="53" t="s">
        <v>35</v>
      </c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4"/>
      <c r="AJ57" s="14" t="s">
        <v>166</v>
      </c>
    </row>
    <row r="58" spans="2:48" s="1" customFormat="1" ht="20.25" customHeight="1">
      <c r="B58" s="2"/>
      <c r="C58" s="3"/>
      <c r="D58" s="3"/>
      <c r="E58" s="3"/>
      <c r="F58" s="3"/>
      <c r="G58" s="3"/>
      <c r="H58" s="6"/>
      <c r="I58" s="6"/>
      <c r="J58" s="7"/>
      <c r="K58" s="6"/>
      <c r="L58" s="6"/>
      <c r="M58" s="6"/>
      <c r="N58" s="6"/>
      <c r="O58" s="6"/>
      <c r="P58" s="6"/>
      <c r="T58" s="6"/>
      <c r="U58" s="6"/>
      <c r="Z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3"/>
      <c r="AT58" s="3"/>
      <c r="AU58" s="3"/>
      <c r="AV58" s="5"/>
    </row>
    <row r="59" spans="2:48" s="1" customFormat="1" ht="20.25" customHeight="1">
      <c r="B59" s="2" t="s">
        <v>168</v>
      </c>
      <c r="C59" s="3"/>
      <c r="D59" s="3"/>
      <c r="E59" s="3"/>
      <c r="F59" s="3"/>
      <c r="G59" s="3"/>
      <c r="H59" s="6"/>
      <c r="I59" s="6"/>
      <c r="J59" s="7"/>
      <c r="K59" s="6"/>
      <c r="L59" s="6"/>
      <c r="M59" s="6"/>
      <c r="N59" s="6"/>
      <c r="O59" s="6"/>
      <c r="P59" s="6"/>
      <c r="T59" s="6"/>
      <c r="U59" s="6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</row>
    <row r="60" spans="2:48" s="1" customFormat="1" ht="20.25" customHeight="1">
      <c r="B60" s="2"/>
      <c r="C60" s="3"/>
      <c r="D60" s="3"/>
      <c r="E60" s="3"/>
      <c r="F60" s="3"/>
      <c r="G60" s="3"/>
      <c r="H60" s="6"/>
      <c r="I60" s="6"/>
      <c r="J60" s="7"/>
      <c r="K60" s="6"/>
      <c r="L60" s="6"/>
      <c r="M60" s="6"/>
      <c r="N60" s="6"/>
      <c r="O60" s="6"/>
      <c r="P60" s="6"/>
      <c r="T60" s="6"/>
      <c r="U60" s="6"/>
      <c r="Z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  <c r="AT60" s="3"/>
      <c r="AU60" s="3"/>
      <c r="AV60" s="5"/>
    </row>
    <row r="61" spans="2:48" s="1" customFormat="1" ht="20.25" customHeight="1">
      <c r="B61" s="2"/>
      <c r="C61" s="14" t="s">
        <v>533</v>
      </c>
      <c r="E61" s="3"/>
      <c r="F61" s="3"/>
      <c r="G61" s="3"/>
      <c r="H61" s="3"/>
      <c r="K61" s="4"/>
      <c r="L61" s="4"/>
      <c r="M61" s="4"/>
      <c r="N61" s="4"/>
      <c r="O61" s="4"/>
      <c r="P61" s="4"/>
      <c r="Q61" s="4"/>
      <c r="R61" s="4"/>
      <c r="T61" s="6"/>
      <c r="U61" s="6"/>
      <c r="Z61" s="15" t="s">
        <v>170</v>
      </c>
      <c r="AB61" s="10"/>
      <c r="AD61" s="2" t="s">
        <v>169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</row>
    <row r="62" s="1" customFormat="1" ht="20.25" customHeight="1"/>
    <row r="63" spans="1:49" s="42" customFormat="1" ht="20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 t="s">
        <v>10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="43" customFormat="1" ht="20.25" customHeight="1">
      <c r="Y64" s="44"/>
    </row>
    <row r="65" spans="1:49" s="1" customFormat="1" ht="20.25" customHeight="1">
      <c r="A65" s="380" t="s">
        <v>578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</row>
    <row r="66" spans="1:49" s="1" customFormat="1" ht="20.25" customHeight="1">
      <c r="A66" s="376" t="s">
        <v>337</v>
      </c>
      <c r="B66" s="376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</row>
    <row r="67" spans="1:49" s="1" customFormat="1" ht="20.25" customHeight="1">
      <c r="A67" s="4"/>
      <c r="B67" s="54" t="s">
        <v>413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1" customFormat="1" ht="20.25" customHeight="1">
      <c r="A68" s="4"/>
      <c r="B68" s="54" t="s">
        <v>414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1" customFormat="1" ht="20.25" customHeight="1">
      <c r="A69" s="4"/>
      <c r="B69" s="5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39" customFormat="1" ht="29.25" customHeight="1">
      <c r="A70" s="55"/>
      <c r="B70" s="56" t="s">
        <v>332</v>
      </c>
      <c r="C70" s="55"/>
      <c r="D70" s="55"/>
      <c r="E70" s="55"/>
      <c r="F70" s="55"/>
      <c r="G70" s="55"/>
      <c r="H70" s="55"/>
      <c r="I70" s="55"/>
      <c r="J70" s="55"/>
      <c r="K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39" customFormat="1" ht="22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39" customFormat="1" ht="22.5">
      <c r="A72" s="55"/>
      <c r="B72" s="57" t="s">
        <v>11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X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="39" customFormat="1" ht="22.5">
      <c r="AW73" s="55"/>
    </row>
    <row r="74" spans="2:49" s="39" customFormat="1" ht="22.5">
      <c r="B74" s="378" t="s">
        <v>333</v>
      </c>
      <c r="C74" s="378"/>
      <c r="D74" s="378"/>
      <c r="E74" s="378"/>
      <c r="F74" s="378"/>
      <c r="G74" s="378"/>
      <c r="H74" s="378"/>
      <c r="J74" s="39" t="s">
        <v>336</v>
      </c>
      <c r="AW74" s="55"/>
    </row>
    <row r="75" spans="10:49" s="39" customFormat="1" ht="24">
      <c r="J75" s="39" t="s">
        <v>401</v>
      </c>
      <c r="AC75" s="51"/>
      <c r="AD75" s="39" t="s">
        <v>402</v>
      </c>
      <c r="AW75" s="55"/>
    </row>
    <row r="76" s="39" customFormat="1" ht="22.5">
      <c r="AW76" s="55"/>
    </row>
    <row r="77" spans="2:49" s="39" customFormat="1" ht="22.5">
      <c r="B77" s="377" t="s">
        <v>335</v>
      </c>
      <c r="C77" s="377"/>
      <c r="D77" s="377"/>
      <c r="E77" s="377"/>
      <c r="F77" s="377"/>
      <c r="G77" s="377"/>
      <c r="H77" s="377"/>
      <c r="J77" s="39" t="s">
        <v>334</v>
      </c>
      <c r="AW77" s="55"/>
    </row>
    <row r="78" s="39" customFormat="1" ht="22.5">
      <c r="AW78" s="55"/>
    </row>
    <row r="79" spans="2:49" s="39" customFormat="1" ht="22.5">
      <c r="B79" s="39" t="s">
        <v>403</v>
      </c>
      <c r="R79" s="371" t="s">
        <v>404</v>
      </c>
      <c r="S79" s="371"/>
      <c r="T79" s="371"/>
      <c r="U79" s="39" t="s">
        <v>405</v>
      </c>
      <c r="V79" s="372" t="s">
        <v>406</v>
      </c>
      <c r="W79" s="372"/>
      <c r="X79" s="372"/>
      <c r="Y79" s="372"/>
      <c r="Z79" s="39" t="s">
        <v>415</v>
      </c>
      <c r="AW79" s="55"/>
    </row>
    <row r="80" spans="18:49" s="39" customFormat="1" ht="22.5">
      <c r="R80" s="328"/>
      <c r="S80" s="328"/>
      <c r="T80" s="328"/>
      <c r="U80" s="329"/>
      <c r="V80" s="328"/>
      <c r="W80" s="328"/>
      <c r="X80" s="328"/>
      <c r="Y80" s="328"/>
      <c r="AW80" s="55"/>
    </row>
    <row r="81" spans="1:53" s="39" customFormat="1" ht="22.5">
      <c r="A81" s="55"/>
      <c r="D81" s="368" t="s">
        <v>579</v>
      </c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X81" s="58"/>
      <c r="AY81" s="58"/>
      <c r="AZ81" s="58"/>
      <c r="BA81" s="58"/>
    </row>
    <row r="82" spans="1:49" s="1" customFormat="1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9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</sheetData>
  <sheetProtection password="CFBF" sheet="1" selectLockedCells="1"/>
  <mergeCells count="32">
    <mergeCell ref="AH16:AW16"/>
    <mergeCell ref="V16:AB16"/>
    <mergeCell ref="Q55:W55"/>
    <mergeCell ref="J2:AW2"/>
    <mergeCell ref="J3:AW3"/>
    <mergeCell ref="J5:AW5"/>
    <mergeCell ref="J29:AV29"/>
    <mergeCell ref="A10:AV11"/>
    <mergeCell ref="C52:AV52"/>
    <mergeCell ref="A15:AW15"/>
    <mergeCell ref="W31:AQ31"/>
    <mergeCell ref="AD38:AV38"/>
    <mergeCell ref="G33:V33"/>
    <mergeCell ref="X59:AV59"/>
    <mergeCell ref="W27:AF27"/>
    <mergeCell ref="AB55:AH55"/>
    <mergeCell ref="B77:H77"/>
    <mergeCell ref="B74:H74"/>
    <mergeCell ref="G57:AH57"/>
    <mergeCell ref="A65:AW65"/>
    <mergeCell ref="AL55:AV55"/>
    <mergeCell ref="G55:M55"/>
    <mergeCell ref="D81:AU81"/>
    <mergeCell ref="M40:AE40"/>
    <mergeCell ref="M44:AV44"/>
    <mergeCell ref="R79:T79"/>
    <mergeCell ref="V79:Y79"/>
    <mergeCell ref="A8:AV9"/>
    <mergeCell ref="A12:AV13"/>
    <mergeCell ref="J25:AV25"/>
    <mergeCell ref="B16:I16"/>
    <mergeCell ref="A66:AW6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91"/>
  <sheetViews>
    <sheetView showGridLines="0" tabSelected="1" view="pageBreakPreview" zoomScale="55" zoomScaleNormal="60" zoomScaleSheetLayoutView="55" zoomScalePageLayoutView="50" workbookViewId="0" topLeftCell="A1">
      <selection activeCell="C43" sqref="C43"/>
    </sheetView>
  </sheetViews>
  <sheetFormatPr defaultColWidth="3.8515625" defaultRowHeight="20.25" customHeight="1"/>
  <cols>
    <col min="1" max="1" width="4.421875" style="82" customWidth="1"/>
    <col min="2" max="47" width="3.8515625" style="82" customWidth="1"/>
    <col min="48" max="48" width="3.8515625" style="80" customWidth="1"/>
    <col min="49" max="60" width="3.8515625" style="82" customWidth="1"/>
    <col min="61" max="61" width="4.421875" style="82" customWidth="1"/>
    <col min="62" max="16384" width="3.8515625" style="82" customWidth="1"/>
  </cols>
  <sheetData>
    <row r="1" spans="2:60" s="42" customFormat="1" ht="17.25">
      <c r="B1" s="1505" t="s">
        <v>426</v>
      </c>
      <c r="C1" s="1505"/>
      <c r="D1" s="1505"/>
      <c r="E1" s="1505"/>
      <c r="F1" s="1505"/>
      <c r="G1" s="1505"/>
      <c r="H1" s="1505"/>
      <c r="I1" s="1505"/>
      <c r="J1" s="1505"/>
      <c r="K1" s="1505"/>
      <c r="L1" s="1505"/>
      <c r="M1" s="1505"/>
      <c r="N1" s="1505"/>
      <c r="O1" s="1505"/>
      <c r="P1" s="1505"/>
      <c r="Q1" s="1505"/>
      <c r="R1" s="1505"/>
      <c r="S1" s="1505"/>
      <c r="T1" s="1505"/>
      <c r="U1" s="1505"/>
      <c r="V1" s="1505"/>
      <c r="W1" s="1505"/>
      <c r="X1" s="1505"/>
      <c r="Y1" s="1505"/>
      <c r="Z1" s="1505"/>
      <c r="AA1" s="1505"/>
      <c r="AB1" s="1505"/>
      <c r="AC1" s="1505"/>
      <c r="AD1" s="1505"/>
      <c r="AE1" s="1505"/>
      <c r="AF1" s="1505"/>
      <c r="AG1" s="1505"/>
      <c r="AH1" s="1505"/>
      <c r="AI1" s="1505"/>
      <c r="AJ1" s="1505"/>
      <c r="AK1" s="1505"/>
      <c r="AL1" s="1505"/>
      <c r="AM1" s="1505"/>
      <c r="AN1" s="1505"/>
      <c r="AO1" s="1505"/>
      <c r="AP1" s="1505"/>
      <c r="AQ1" s="1505"/>
      <c r="AR1" s="1505"/>
      <c r="AS1" s="1505"/>
      <c r="AT1" s="1505"/>
      <c r="AU1" s="1505"/>
      <c r="AV1" s="1505"/>
      <c r="AW1" s="1505"/>
      <c r="AX1" s="1505"/>
      <c r="AY1" s="1505"/>
      <c r="AZ1" s="1505"/>
      <c r="BA1" s="1505"/>
      <c r="BB1" s="1505"/>
      <c r="BC1" s="1505"/>
      <c r="BD1" s="1505"/>
      <c r="BE1" s="1505"/>
      <c r="BF1" s="1505"/>
      <c r="BG1" s="1505"/>
      <c r="BH1" s="1505"/>
    </row>
    <row r="2" spans="2:60" s="220" customFormat="1" ht="30" customHeight="1"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1505"/>
      <c r="Y2" s="1505"/>
      <c r="Z2" s="1505"/>
      <c r="AA2" s="1505"/>
      <c r="AB2" s="1505"/>
      <c r="AC2" s="1505"/>
      <c r="AD2" s="1505"/>
      <c r="AE2" s="1505"/>
      <c r="AF2" s="1505"/>
      <c r="AG2" s="1505"/>
      <c r="AH2" s="1505"/>
      <c r="AI2" s="1505"/>
      <c r="AJ2" s="1505"/>
      <c r="AK2" s="1505"/>
      <c r="AL2" s="1505"/>
      <c r="AM2" s="1505"/>
      <c r="AN2" s="1505"/>
      <c r="AO2" s="1505"/>
      <c r="AP2" s="1505"/>
      <c r="AQ2" s="1505"/>
      <c r="AR2" s="1505"/>
      <c r="AS2" s="1505"/>
      <c r="AT2" s="1505"/>
      <c r="AU2" s="1505"/>
      <c r="AV2" s="1505"/>
      <c r="AW2" s="1505"/>
      <c r="AX2" s="1505"/>
      <c r="AY2" s="1505"/>
      <c r="AZ2" s="1505"/>
      <c r="BA2" s="1505"/>
      <c r="BB2" s="1505"/>
      <c r="BC2" s="1505"/>
      <c r="BD2" s="1505"/>
      <c r="BE2" s="1505"/>
      <c r="BF2" s="1505"/>
      <c r="BG2" s="1505"/>
      <c r="BH2" s="1505"/>
    </row>
    <row r="3" spans="1:48" s="3" customFormat="1" ht="20.25" customHeight="1">
      <c r="A3" s="2"/>
      <c r="B3" s="221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AV3" s="113"/>
    </row>
    <row r="4" spans="1:110" s="39" customFormat="1" ht="20.25" customHeight="1">
      <c r="A4" s="105" t="s">
        <v>488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69"/>
      <c r="AV4" s="69"/>
      <c r="AW4" s="108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</row>
    <row r="5" spans="1:2" s="65" customFormat="1" ht="20.25" customHeight="1">
      <c r="A5" s="224"/>
      <c r="B5" s="225"/>
    </row>
    <row r="6" spans="1:60" s="65" customFormat="1" ht="20.25" customHeight="1">
      <c r="A6" s="224"/>
      <c r="B6" s="1500" t="s">
        <v>490</v>
      </c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  <c r="U6" s="1500"/>
      <c r="V6" s="1500"/>
      <c r="W6" s="1500"/>
      <c r="X6" s="1500"/>
      <c r="Y6" s="1500"/>
      <c r="Z6" s="1500"/>
      <c r="AA6" s="1500"/>
      <c r="AB6" s="1500"/>
      <c r="AC6" s="1500"/>
      <c r="AD6" s="1500"/>
      <c r="AE6" s="1500"/>
      <c r="AF6" s="1500"/>
      <c r="AG6" s="1500"/>
      <c r="AH6" s="1500"/>
      <c r="AI6" s="1500"/>
      <c r="AJ6" s="1500"/>
      <c r="AK6" s="1500"/>
      <c r="AL6" s="1500"/>
      <c r="AM6" s="1500"/>
      <c r="AN6" s="1500"/>
      <c r="AO6" s="1500"/>
      <c r="AP6" s="1500"/>
      <c r="AQ6" s="1500"/>
      <c r="AR6" s="1500"/>
      <c r="AS6" s="1500"/>
      <c r="AT6" s="1500"/>
      <c r="AU6" s="1500"/>
      <c r="AV6" s="1500"/>
      <c r="AW6" s="1500"/>
      <c r="AX6" s="1500"/>
      <c r="AY6" s="1500"/>
      <c r="AZ6" s="1500"/>
      <c r="BA6" s="1500"/>
      <c r="BB6" s="1500"/>
      <c r="BC6" s="1500"/>
      <c r="BD6" s="1500"/>
      <c r="BE6" s="1500"/>
      <c r="BF6" s="1500"/>
      <c r="BG6" s="1500"/>
      <c r="BH6" s="1500"/>
    </row>
    <row r="7" spans="1:60" s="65" customFormat="1" ht="20.25" customHeight="1">
      <c r="A7" s="224"/>
      <c r="B7" s="1500"/>
      <c r="C7" s="1500"/>
      <c r="D7" s="1500"/>
      <c r="E7" s="1500"/>
      <c r="F7" s="1500"/>
      <c r="G7" s="1500"/>
      <c r="H7" s="1500"/>
      <c r="I7" s="1500"/>
      <c r="J7" s="1500"/>
      <c r="K7" s="1500"/>
      <c r="L7" s="1500"/>
      <c r="M7" s="1500"/>
      <c r="N7" s="1500"/>
      <c r="O7" s="1500"/>
      <c r="P7" s="1500"/>
      <c r="Q7" s="1500"/>
      <c r="R7" s="1500"/>
      <c r="S7" s="1500"/>
      <c r="T7" s="1500"/>
      <c r="U7" s="1500"/>
      <c r="V7" s="1500"/>
      <c r="W7" s="1500"/>
      <c r="X7" s="1500"/>
      <c r="Y7" s="1500"/>
      <c r="Z7" s="1500"/>
      <c r="AA7" s="1500"/>
      <c r="AB7" s="1500"/>
      <c r="AC7" s="1500"/>
      <c r="AD7" s="1500"/>
      <c r="AE7" s="1500"/>
      <c r="AF7" s="1500"/>
      <c r="AG7" s="1500"/>
      <c r="AH7" s="1500"/>
      <c r="AI7" s="1500"/>
      <c r="AJ7" s="1500"/>
      <c r="AK7" s="1500"/>
      <c r="AL7" s="1500"/>
      <c r="AM7" s="1500"/>
      <c r="AN7" s="1500"/>
      <c r="AO7" s="1500"/>
      <c r="AP7" s="1500"/>
      <c r="AQ7" s="1500"/>
      <c r="AR7" s="1500"/>
      <c r="AS7" s="1500"/>
      <c r="AT7" s="1500"/>
      <c r="AU7" s="1500"/>
      <c r="AV7" s="1500"/>
      <c r="AW7" s="1500"/>
      <c r="AX7" s="1500"/>
      <c r="AY7" s="1500"/>
      <c r="AZ7" s="1500"/>
      <c r="BA7" s="1500"/>
      <c r="BB7" s="1500"/>
      <c r="BC7" s="1500"/>
      <c r="BD7" s="1500"/>
      <c r="BE7" s="1500"/>
      <c r="BF7" s="1500"/>
      <c r="BG7" s="1500"/>
      <c r="BH7" s="1500"/>
    </row>
    <row r="8" spans="1:2" s="65" customFormat="1" ht="20.25" customHeight="1">
      <c r="A8" s="224"/>
      <c r="B8" s="225"/>
    </row>
    <row r="9" spans="1:57" s="65" customFormat="1" ht="20.25" customHeight="1">
      <c r="A9" s="224" t="s">
        <v>449</v>
      </c>
      <c r="B9" s="226"/>
      <c r="C9" s="10"/>
      <c r="D9" s="1"/>
      <c r="E9" s="19" t="s">
        <v>376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</row>
    <row r="10" spans="2:60" s="81" customFormat="1" ht="20.25" customHeight="1">
      <c r="B10" s="226"/>
      <c r="C10" s="226"/>
      <c r="D10" s="226"/>
      <c r="E10" s="7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65"/>
      <c r="AO10" s="226"/>
      <c r="AP10" s="226"/>
      <c r="AQ10" s="226"/>
      <c r="AR10" s="228"/>
      <c r="AS10" s="226"/>
      <c r="AT10" s="226"/>
      <c r="AU10" s="226"/>
      <c r="AV10" s="226"/>
      <c r="AW10" s="226"/>
      <c r="AX10" s="65"/>
      <c r="AY10" s="226"/>
      <c r="AZ10" s="226"/>
      <c r="BA10" s="228"/>
      <c r="BB10" s="226"/>
      <c r="BC10" s="226"/>
      <c r="BD10" s="226"/>
      <c r="BE10" s="226"/>
      <c r="BF10" s="65"/>
      <c r="BG10" s="65"/>
      <c r="BH10" s="65"/>
    </row>
    <row r="11" spans="1:60" s="81" customFormat="1" ht="20.25" customHeight="1">
      <c r="A11" s="230" t="s">
        <v>450</v>
      </c>
      <c r="B11" s="226"/>
      <c r="C11" s="10"/>
      <c r="D11" s="1"/>
      <c r="E11" s="1498" t="s">
        <v>491</v>
      </c>
      <c r="F11" s="1498"/>
      <c r="G11" s="1498"/>
      <c r="H11" s="1498"/>
      <c r="I11" s="1498"/>
      <c r="J11" s="1498"/>
      <c r="K11" s="1498"/>
      <c r="L11" s="1498"/>
      <c r="M11" s="1498"/>
      <c r="N11" s="1498"/>
      <c r="O11" s="1498"/>
      <c r="P11" s="1498"/>
      <c r="Q11" s="1498"/>
      <c r="R11" s="1498"/>
      <c r="S11" s="1498"/>
      <c r="T11" s="1498"/>
      <c r="U11" s="1498"/>
      <c r="V11" s="1498"/>
      <c r="W11" s="1498"/>
      <c r="X11" s="1498"/>
      <c r="Y11" s="1498"/>
      <c r="Z11" s="1498"/>
      <c r="AA11" s="1498"/>
      <c r="AB11" s="1498"/>
      <c r="AC11" s="1498"/>
      <c r="AD11" s="1498"/>
      <c r="AE11" s="1498"/>
      <c r="AF11" s="1498"/>
      <c r="AG11" s="1498"/>
      <c r="AH11" s="1498"/>
      <c r="AI11" s="1498"/>
      <c r="AJ11" s="1498"/>
      <c r="AK11" s="1498"/>
      <c r="AL11" s="1498"/>
      <c r="AM11" s="1498"/>
      <c r="AN11" s="1498"/>
      <c r="AO11" s="1498"/>
      <c r="AP11" s="1498"/>
      <c r="AQ11" s="1498"/>
      <c r="AR11" s="1498"/>
      <c r="AS11" s="1498"/>
      <c r="AT11" s="1498"/>
      <c r="AU11" s="1498"/>
      <c r="AV11" s="1498"/>
      <c r="AW11" s="1498"/>
      <c r="AX11" s="1498"/>
      <c r="AY11" s="1498"/>
      <c r="AZ11" s="1498"/>
      <c r="BA11" s="1498"/>
      <c r="BB11" s="1498"/>
      <c r="BC11" s="1498"/>
      <c r="BD11" s="1498"/>
      <c r="BE11" s="1498"/>
      <c r="BF11" s="1498"/>
      <c r="BG11" s="1498"/>
      <c r="BH11" s="1498"/>
    </row>
    <row r="12" spans="2:60" s="81" customFormat="1" ht="20.25" customHeight="1">
      <c r="B12" s="226"/>
      <c r="C12" s="226"/>
      <c r="D12" s="226"/>
      <c r="E12" s="1498"/>
      <c r="F12" s="1498"/>
      <c r="G12" s="1498"/>
      <c r="H12" s="1498"/>
      <c r="I12" s="1498"/>
      <c r="J12" s="1498"/>
      <c r="K12" s="1498"/>
      <c r="L12" s="1498"/>
      <c r="M12" s="1498"/>
      <c r="N12" s="1498"/>
      <c r="O12" s="1498"/>
      <c r="P12" s="1498"/>
      <c r="Q12" s="1498"/>
      <c r="R12" s="1498"/>
      <c r="S12" s="1498"/>
      <c r="T12" s="1498"/>
      <c r="U12" s="1498"/>
      <c r="V12" s="1498"/>
      <c r="W12" s="1498"/>
      <c r="X12" s="1498"/>
      <c r="Y12" s="1498"/>
      <c r="Z12" s="1498"/>
      <c r="AA12" s="1498"/>
      <c r="AB12" s="1498"/>
      <c r="AC12" s="1498"/>
      <c r="AD12" s="1498"/>
      <c r="AE12" s="1498"/>
      <c r="AF12" s="1498"/>
      <c r="AG12" s="1498"/>
      <c r="AH12" s="1498"/>
      <c r="AI12" s="1498"/>
      <c r="AJ12" s="1498"/>
      <c r="AK12" s="1498"/>
      <c r="AL12" s="1498"/>
      <c r="AM12" s="1498"/>
      <c r="AN12" s="1498"/>
      <c r="AO12" s="1498"/>
      <c r="AP12" s="1498"/>
      <c r="AQ12" s="1498"/>
      <c r="AR12" s="1498"/>
      <c r="AS12" s="1498"/>
      <c r="AT12" s="1498"/>
      <c r="AU12" s="1498"/>
      <c r="AV12" s="1498"/>
      <c r="AW12" s="1498"/>
      <c r="AX12" s="1498"/>
      <c r="AY12" s="1498"/>
      <c r="AZ12" s="1498"/>
      <c r="BA12" s="1498"/>
      <c r="BB12" s="1498"/>
      <c r="BC12" s="1498"/>
      <c r="BD12" s="1498"/>
      <c r="BE12" s="1498"/>
      <c r="BF12" s="1498"/>
      <c r="BG12" s="1498"/>
      <c r="BH12" s="1498"/>
    </row>
    <row r="13" spans="1:2" s="65" customFormat="1" ht="20.25" customHeight="1">
      <c r="A13" s="224"/>
      <c r="B13" s="225"/>
    </row>
    <row r="14" spans="1:60" s="65" customFormat="1" ht="21" customHeight="1">
      <c r="A14" s="224" t="s">
        <v>451</v>
      </c>
      <c r="B14" s="225"/>
      <c r="C14" s="10"/>
      <c r="D14" s="226"/>
      <c r="E14" s="1490" t="s">
        <v>492</v>
      </c>
      <c r="F14" s="1490"/>
      <c r="G14" s="1490"/>
      <c r="H14" s="1490"/>
      <c r="I14" s="1490"/>
      <c r="J14" s="1490"/>
      <c r="K14" s="1490"/>
      <c r="L14" s="1490"/>
      <c r="M14" s="1490"/>
      <c r="N14" s="1490"/>
      <c r="O14" s="1490"/>
      <c r="P14" s="1490"/>
      <c r="Q14" s="1490"/>
      <c r="R14" s="1490"/>
      <c r="S14" s="1490"/>
      <c r="T14" s="1490"/>
      <c r="U14" s="1490"/>
      <c r="V14" s="1490"/>
      <c r="W14" s="1490"/>
      <c r="X14" s="1490"/>
      <c r="Y14" s="1490"/>
      <c r="Z14" s="1490"/>
      <c r="AA14" s="1490"/>
      <c r="AB14" s="1490"/>
      <c r="AC14" s="1490"/>
      <c r="AD14" s="1490"/>
      <c r="AE14" s="1490"/>
      <c r="AF14" s="1490"/>
      <c r="AG14" s="1490"/>
      <c r="AH14" s="1490"/>
      <c r="AI14" s="1490"/>
      <c r="AJ14" s="1490"/>
      <c r="AK14" s="1490"/>
      <c r="AL14" s="1490"/>
      <c r="AM14" s="1490"/>
      <c r="AN14" s="1490"/>
      <c r="AO14" s="1490"/>
      <c r="AP14" s="1490"/>
      <c r="AQ14" s="1490"/>
      <c r="AR14" s="1490"/>
      <c r="AS14" s="1490"/>
      <c r="AT14" s="1490"/>
      <c r="AU14" s="1490"/>
      <c r="AV14" s="1490"/>
      <c r="AW14" s="1490"/>
      <c r="AX14" s="1490"/>
      <c r="AY14" s="1490"/>
      <c r="AZ14" s="1490"/>
      <c r="BA14" s="1490"/>
      <c r="BB14" s="1490"/>
      <c r="BC14" s="1490"/>
      <c r="BD14" s="1490"/>
      <c r="BE14" s="1490"/>
      <c r="BF14" s="1490"/>
      <c r="BG14" s="1490"/>
      <c r="BH14" s="1490"/>
    </row>
    <row r="15" spans="1:59" s="65" customFormat="1" ht="21" customHeight="1">
      <c r="A15" s="224"/>
      <c r="B15" s="225"/>
      <c r="C15" s="147"/>
      <c r="D15" s="226"/>
      <c r="E15" s="228"/>
      <c r="J15" s="231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</row>
    <row r="16" spans="1:60" s="65" customFormat="1" ht="20.25" customHeight="1">
      <c r="A16" s="224" t="s">
        <v>452</v>
      </c>
      <c r="B16" s="225"/>
      <c r="C16" s="10"/>
      <c r="D16" s="226"/>
      <c r="E16" s="19" t="s">
        <v>524</v>
      </c>
      <c r="Q16" s="292"/>
      <c r="R16" s="292"/>
      <c r="S16" s="292"/>
      <c r="T16" s="1502"/>
      <c r="U16" s="1502"/>
      <c r="V16" s="1502"/>
      <c r="W16" s="1502"/>
      <c r="X16" s="1502"/>
      <c r="Y16" s="1502"/>
      <c r="Z16" s="150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3"/>
      <c r="BB16" s="293"/>
      <c r="BC16" s="293"/>
      <c r="BD16" s="293"/>
      <c r="BE16" s="293"/>
      <c r="BF16" s="293"/>
      <c r="BG16" s="293"/>
      <c r="BH16" s="293"/>
    </row>
    <row r="17" spans="2:60" s="81" customFormat="1" ht="20.25" customHeight="1">
      <c r="B17" s="226"/>
      <c r="C17" s="226"/>
      <c r="D17" s="22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65"/>
      <c r="AO17" s="226"/>
      <c r="AP17" s="226"/>
      <c r="AQ17" s="226"/>
      <c r="AR17" s="228"/>
      <c r="AS17" s="226"/>
      <c r="AT17" s="226"/>
      <c r="AU17" s="226"/>
      <c r="AV17" s="226"/>
      <c r="AW17" s="226"/>
      <c r="AX17" s="65"/>
      <c r="AY17" s="226"/>
      <c r="AZ17" s="226"/>
      <c r="BA17" s="228"/>
      <c r="BB17" s="226"/>
      <c r="BC17" s="226"/>
      <c r="BD17" s="226"/>
      <c r="BE17" s="226"/>
      <c r="BF17" s="65"/>
      <c r="BG17" s="65"/>
      <c r="BH17" s="65"/>
    </row>
    <row r="18" spans="1:60" s="81" customFormat="1" ht="20.25" customHeight="1">
      <c r="A18" s="230" t="s">
        <v>470</v>
      </c>
      <c r="B18" s="226"/>
      <c r="C18" s="10"/>
      <c r="D18" s="226"/>
      <c r="E18" s="1503" t="s">
        <v>489</v>
      </c>
      <c r="F18" s="1503"/>
      <c r="G18" s="1503"/>
      <c r="H18" s="1503"/>
      <c r="I18" s="1503"/>
      <c r="J18" s="1503"/>
      <c r="K18" s="1503"/>
      <c r="L18" s="1503"/>
      <c r="M18" s="1503"/>
      <c r="N18" s="1503"/>
      <c r="O18" s="1503"/>
      <c r="P18" s="1503"/>
      <c r="Q18" s="1503"/>
      <c r="R18" s="1503"/>
      <c r="S18" s="1503"/>
      <c r="T18" s="1503"/>
      <c r="U18" s="1503"/>
      <c r="V18" s="1503"/>
      <c r="W18" s="1503"/>
      <c r="X18" s="1503"/>
      <c r="Y18" s="1503"/>
      <c r="Z18" s="1503"/>
      <c r="AA18" s="1503"/>
      <c r="AB18" s="1503"/>
      <c r="AC18" s="1503"/>
      <c r="AD18" s="1503"/>
      <c r="AE18" s="1503"/>
      <c r="AF18" s="1503"/>
      <c r="AG18" s="1503"/>
      <c r="AH18" s="1503"/>
      <c r="AI18" s="1503"/>
      <c r="AJ18" s="1503"/>
      <c r="AK18" s="1503"/>
      <c r="AL18" s="1503"/>
      <c r="AM18" s="1503"/>
      <c r="AN18" s="1503"/>
      <c r="AO18" s="1503"/>
      <c r="AP18" s="1503"/>
      <c r="AQ18" s="1503"/>
      <c r="AR18" s="1503"/>
      <c r="AS18" s="1503"/>
      <c r="AT18" s="1503"/>
      <c r="AU18" s="1503"/>
      <c r="AV18" s="1503"/>
      <c r="AW18" s="1503"/>
      <c r="AX18" s="1503"/>
      <c r="AY18" s="1503"/>
      <c r="AZ18" s="1503"/>
      <c r="BA18" s="1503"/>
      <c r="BB18" s="1503"/>
      <c r="BC18" s="1503"/>
      <c r="BD18" s="1503"/>
      <c r="BE18" s="1503"/>
      <c r="BF18" s="1503"/>
      <c r="BG18" s="1503"/>
      <c r="BH18" s="1503"/>
    </row>
    <row r="19" spans="1:60" s="81" customFormat="1" ht="20.25" customHeight="1">
      <c r="A19" s="230"/>
      <c r="B19" s="226"/>
      <c r="C19" s="226"/>
      <c r="D19" s="22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65"/>
      <c r="AO19" s="226"/>
      <c r="AP19" s="226"/>
      <c r="AQ19" s="226"/>
      <c r="AR19" s="228"/>
      <c r="AS19" s="226"/>
      <c r="AT19" s="226"/>
      <c r="AU19" s="226"/>
      <c r="AV19" s="226"/>
      <c r="AW19" s="226"/>
      <c r="AX19" s="226"/>
      <c r="AY19" s="76"/>
      <c r="AZ19" s="76"/>
      <c r="BA19" s="228"/>
      <c r="BB19" s="76"/>
      <c r="BC19" s="76"/>
      <c r="BD19" s="76"/>
      <c r="BE19" s="76"/>
      <c r="BF19" s="76"/>
      <c r="BG19" s="76"/>
      <c r="BH19" s="76"/>
    </row>
    <row r="20" spans="1:60" s="81" customFormat="1" ht="20.25" customHeight="1">
      <c r="A20" s="230" t="s">
        <v>471</v>
      </c>
      <c r="B20" s="226"/>
      <c r="C20" s="10"/>
      <c r="D20" s="226"/>
      <c r="E20" s="1503" t="s">
        <v>525</v>
      </c>
      <c r="F20" s="1503"/>
      <c r="G20" s="1503"/>
      <c r="H20" s="1503"/>
      <c r="I20" s="1503"/>
      <c r="J20" s="1503"/>
      <c r="K20" s="1503"/>
      <c r="L20" s="1503"/>
      <c r="M20" s="1503"/>
      <c r="N20" s="1503"/>
      <c r="O20" s="1503"/>
      <c r="P20" s="1503"/>
      <c r="Q20" s="1503"/>
      <c r="R20" s="1503"/>
      <c r="S20" s="1503"/>
      <c r="T20" s="1503"/>
      <c r="U20" s="1503"/>
      <c r="V20" s="1503"/>
      <c r="W20" s="1503"/>
      <c r="X20" s="1503"/>
      <c r="Y20" s="1503"/>
      <c r="Z20" s="1503"/>
      <c r="AA20" s="1503"/>
      <c r="AB20" s="1503"/>
      <c r="AC20" s="1503"/>
      <c r="AD20" s="1503"/>
      <c r="AE20" s="1503"/>
      <c r="AF20" s="1503"/>
      <c r="AG20" s="1503"/>
      <c r="AH20" s="1503"/>
      <c r="AI20" s="1503"/>
      <c r="AJ20" s="1503"/>
      <c r="AK20" s="1503"/>
      <c r="AL20" s="1503"/>
      <c r="AM20" s="1503"/>
      <c r="AN20" s="1503"/>
      <c r="AO20" s="1503"/>
      <c r="AP20" s="1503"/>
      <c r="AQ20" s="1503"/>
      <c r="AR20" s="1503"/>
      <c r="AS20" s="1503"/>
      <c r="AT20" s="1503"/>
      <c r="AU20" s="1503"/>
      <c r="AV20" s="1503"/>
      <c r="AW20" s="1503"/>
      <c r="AX20" s="1503"/>
      <c r="AY20" s="1503"/>
      <c r="AZ20" s="1503"/>
      <c r="BA20" s="1503"/>
      <c r="BB20" s="1503"/>
      <c r="BC20" s="1503"/>
      <c r="BD20" s="1503"/>
      <c r="BE20" s="1503"/>
      <c r="BF20" s="1503"/>
      <c r="BG20" s="1503"/>
      <c r="BH20" s="1503"/>
    </row>
    <row r="21" spans="1:60" s="81" customFormat="1" ht="20.25" customHeight="1">
      <c r="A21" s="230"/>
      <c r="B21" s="226"/>
      <c r="C21" s="226"/>
      <c r="D21" s="22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65"/>
      <c r="AO21" s="226"/>
      <c r="AP21" s="226"/>
      <c r="AQ21" s="226"/>
      <c r="AR21" s="228"/>
      <c r="AS21" s="226"/>
      <c r="AT21" s="226"/>
      <c r="AU21" s="226"/>
      <c r="AV21" s="226"/>
      <c r="AW21" s="226"/>
      <c r="AX21" s="226"/>
      <c r="AY21" s="76"/>
      <c r="AZ21" s="76"/>
      <c r="BA21" s="228"/>
      <c r="BB21" s="76"/>
      <c r="BC21" s="76"/>
      <c r="BD21" s="76"/>
      <c r="BE21" s="76"/>
      <c r="BF21" s="76"/>
      <c r="BG21" s="76"/>
      <c r="BH21" s="76"/>
    </row>
    <row r="22" spans="1:60" s="81" customFormat="1" ht="20.25" customHeight="1">
      <c r="A22" s="230"/>
      <c r="B22" s="76"/>
      <c r="C22" s="23" t="s">
        <v>422</v>
      </c>
      <c r="D22" s="22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65"/>
      <c r="BG22" s="65"/>
      <c r="BH22" s="65"/>
    </row>
    <row r="23" spans="1:60" s="81" customFormat="1" ht="20.25" customHeight="1">
      <c r="A23" s="230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65"/>
      <c r="BG23" s="65"/>
      <c r="BH23" s="65"/>
    </row>
    <row r="24" spans="1:60" s="81" customFormat="1" ht="20.25" customHeight="1">
      <c r="A24" s="230" t="s">
        <v>472</v>
      </c>
      <c r="B24" s="226"/>
      <c r="C24" s="10"/>
      <c r="D24" s="1"/>
      <c r="E24" s="1498" t="s">
        <v>410</v>
      </c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8"/>
      <c r="AK24" s="1498"/>
      <c r="AL24" s="1498"/>
      <c r="AM24" s="1498"/>
      <c r="AN24" s="1498"/>
      <c r="AO24" s="1498"/>
      <c r="AP24" s="1498"/>
      <c r="AQ24" s="1498"/>
      <c r="AR24" s="1498"/>
      <c r="AS24" s="1498"/>
      <c r="AT24" s="1498"/>
      <c r="AU24" s="1498"/>
      <c r="AV24" s="1498"/>
      <c r="AW24" s="1498"/>
      <c r="AX24" s="1498"/>
      <c r="AY24" s="1498"/>
      <c r="AZ24" s="1498"/>
      <c r="BA24" s="1498"/>
      <c r="BB24" s="1498"/>
      <c r="BC24" s="1498"/>
      <c r="BD24" s="1498"/>
      <c r="BE24" s="1498"/>
      <c r="BF24" s="1498"/>
      <c r="BG24" s="1498"/>
      <c r="BH24" s="1498"/>
    </row>
    <row r="25" spans="1:60" s="81" customFormat="1" ht="20.25" customHeight="1">
      <c r="A25" s="230"/>
      <c r="B25" s="226"/>
      <c r="C25" s="229"/>
      <c r="D25" s="226"/>
      <c r="E25" s="1498"/>
      <c r="F25" s="1498"/>
      <c r="G25" s="1498"/>
      <c r="H25" s="1498"/>
      <c r="I25" s="1498"/>
      <c r="J25" s="1498"/>
      <c r="K25" s="1498"/>
      <c r="L25" s="1498"/>
      <c r="M25" s="1498"/>
      <c r="N25" s="1498"/>
      <c r="O25" s="1498"/>
      <c r="P25" s="1498"/>
      <c r="Q25" s="1498"/>
      <c r="R25" s="1498"/>
      <c r="S25" s="1498"/>
      <c r="T25" s="1498"/>
      <c r="U25" s="1498"/>
      <c r="V25" s="1498"/>
      <c r="W25" s="1498"/>
      <c r="X25" s="1498"/>
      <c r="Y25" s="1498"/>
      <c r="Z25" s="1498"/>
      <c r="AA25" s="1498"/>
      <c r="AB25" s="1498"/>
      <c r="AC25" s="1498"/>
      <c r="AD25" s="1498"/>
      <c r="AE25" s="1498"/>
      <c r="AF25" s="1498"/>
      <c r="AG25" s="1498"/>
      <c r="AH25" s="1498"/>
      <c r="AI25" s="1498"/>
      <c r="AJ25" s="1498"/>
      <c r="AK25" s="1498"/>
      <c r="AL25" s="1498"/>
      <c r="AM25" s="1498"/>
      <c r="AN25" s="1498"/>
      <c r="AO25" s="1498"/>
      <c r="AP25" s="1498"/>
      <c r="AQ25" s="1498"/>
      <c r="AR25" s="1498"/>
      <c r="AS25" s="1498"/>
      <c r="AT25" s="1498"/>
      <c r="AU25" s="1498"/>
      <c r="AV25" s="1498"/>
      <c r="AW25" s="1498"/>
      <c r="AX25" s="1498"/>
      <c r="AY25" s="1498"/>
      <c r="AZ25" s="1498"/>
      <c r="BA25" s="1498"/>
      <c r="BB25" s="1498"/>
      <c r="BC25" s="1498"/>
      <c r="BD25" s="1498"/>
      <c r="BE25" s="1498"/>
      <c r="BF25" s="1498"/>
      <c r="BG25" s="1498"/>
      <c r="BH25" s="1498"/>
    </row>
    <row r="26" spans="1:60" s="81" customFormat="1" ht="20.25" customHeight="1">
      <c r="A26" s="230" t="s">
        <v>473</v>
      </c>
      <c r="B26" s="226"/>
      <c r="C26" s="10"/>
      <c r="D26" s="1"/>
      <c r="E26" s="1498" t="s">
        <v>400</v>
      </c>
      <c r="F26" s="1498"/>
      <c r="G26" s="1498"/>
      <c r="H26" s="1498"/>
      <c r="I26" s="1498"/>
      <c r="J26" s="1498"/>
      <c r="K26" s="1498"/>
      <c r="L26" s="1498"/>
      <c r="M26" s="1498"/>
      <c r="N26" s="1498"/>
      <c r="O26" s="1498"/>
      <c r="P26" s="1498"/>
      <c r="Q26" s="1498"/>
      <c r="R26" s="1498"/>
      <c r="S26" s="1498"/>
      <c r="T26" s="1498"/>
      <c r="U26" s="1498"/>
      <c r="V26" s="1498"/>
      <c r="W26" s="1498"/>
      <c r="X26" s="1498"/>
      <c r="Y26" s="1498"/>
      <c r="Z26" s="1498"/>
      <c r="AA26" s="1498"/>
      <c r="AB26" s="1498"/>
      <c r="AC26" s="1498"/>
      <c r="AD26" s="1498"/>
      <c r="AE26" s="1498"/>
      <c r="AF26" s="1498"/>
      <c r="AG26" s="1498"/>
      <c r="AH26" s="1498"/>
      <c r="AI26" s="1498"/>
      <c r="AJ26" s="1498"/>
      <c r="AK26" s="1498"/>
      <c r="AL26" s="1498"/>
      <c r="AM26" s="1498"/>
      <c r="AN26" s="1498"/>
      <c r="AO26" s="1498"/>
      <c r="AP26" s="1498"/>
      <c r="AQ26" s="1498"/>
      <c r="AR26" s="1498"/>
      <c r="AS26" s="1498"/>
      <c r="AT26" s="1498"/>
      <c r="AU26" s="1498"/>
      <c r="AV26" s="1498"/>
      <c r="AW26" s="1498"/>
      <c r="AX26" s="1498"/>
      <c r="AY26" s="1498"/>
      <c r="AZ26" s="1498"/>
      <c r="BA26" s="1498"/>
      <c r="BB26" s="1498"/>
      <c r="BC26" s="1498"/>
      <c r="BD26" s="1498"/>
      <c r="BE26" s="1498"/>
      <c r="BF26" s="1498"/>
      <c r="BG26" s="1498"/>
      <c r="BH26" s="1498"/>
    </row>
    <row r="27" spans="1:60" s="81" customFormat="1" ht="20.25" customHeight="1">
      <c r="A27" s="230"/>
      <c r="B27" s="76"/>
      <c r="C27" s="76"/>
      <c r="D27" s="76"/>
      <c r="E27" s="1498"/>
      <c r="F27" s="1498"/>
      <c r="G27" s="1498"/>
      <c r="H27" s="1498"/>
      <c r="I27" s="1498"/>
      <c r="J27" s="1498"/>
      <c r="K27" s="1498"/>
      <c r="L27" s="1498"/>
      <c r="M27" s="1498"/>
      <c r="N27" s="1498"/>
      <c r="O27" s="1498"/>
      <c r="P27" s="1498"/>
      <c r="Q27" s="1498"/>
      <c r="R27" s="1498"/>
      <c r="S27" s="1498"/>
      <c r="T27" s="1498"/>
      <c r="U27" s="1498"/>
      <c r="V27" s="1498"/>
      <c r="W27" s="1498"/>
      <c r="X27" s="1498"/>
      <c r="Y27" s="1498"/>
      <c r="Z27" s="1498"/>
      <c r="AA27" s="1498"/>
      <c r="AB27" s="1498"/>
      <c r="AC27" s="1498"/>
      <c r="AD27" s="1498"/>
      <c r="AE27" s="1498"/>
      <c r="AF27" s="1498"/>
      <c r="AG27" s="1498"/>
      <c r="AH27" s="1498"/>
      <c r="AI27" s="1498"/>
      <c r="AJ27" s="1498"/>
      <c r="AK27" s="1498"/>
      <c r="AL27" s="1498"/>
      <c r="AM27" s="1498"/>
      <c r="AN27" s="1498"/>
      <c r="AO27" s="1498"/>
      <c r="AP27" s="1498"/>
      <c r="AQ27" s="1498"/>
      <c r="AR27" s="1498"/>
      <c r="AS27" s="1498"/>
      <c r="AT27" s="1498"/>
      <c r="AU27" s="1498"/>
      <c r="AV27" s="1498"/>
      <c r="AW27" s="1498"/>
      <c r="AX27" s="1498"/>
      <c r="AY27" s="1498"/>
      <c r="AZ27" s="1498"/>
      <c r="BA27" s="1498"/>
      <c r="BB27" s="1498"/>
      <c r="BC27" s="1498"/>
      <c r="BD27" s="1498"/>
      <c r="BE27" s="1498"/>
      <c r="BF27" s="1498"/>
      <c r="BG27" s="1498"/>
      <c r="BH27" s="1498"/>
    </row>
    <row r="28" spans="1:60" s="81" customFormat="1" ht="20.25" customHeight="1">
      <c r="A28" s="230" t="s">
        <v>474</v>
      </c>
      <c r="B28" s="76"/>
      <c r="C28" s="360"/>
      <c r="D28" s="76"/>
      <c r="E28" s="1480" t="s">
        <v>651</v>
      </c>
      <c r="F28" s="1480"/>
      <c r="G28" s="1480"/>
      <c r="H28" s="1480"/>
      <c r="I28" s="1480"/>
      <c r="J28" s="1480"/>
      <c r="K28" s="1480"/>
      <c r="L28" s="1480"/>
      <c r="M28" s="1480"/>
      <c r="N28" s="1480"/>
      <c r="O28" s="1480"/>
      <c r="P28" s="1480"/>
      <c r="Q28" s="1480"/>
      <c r="R28" s="1480"/>
      <c r="S28" s="1480"/>
      <c r="T28" s="1480"/>
      <c r="U28" s="1480"/>
      <c r="V28" s="1480"/>
      <c r="W28" s="1480"/>
      <c r="X28" s="1480"/>
      <c r="Y28" s="1480"/>
      <c r="Z28" s="1480"/>
      <c r="AA28" s="1480"/>
      <c r="AB28" s="1480"/>
      <c r="AC28" s="1480"/>
      <c r="AD28" s="1480"/>
      <c r="AE28" s="1480"/>
      <c r="AF28" s="1480"/>
      <c r="AG28" s="1480"/>
      <c r="AH28" s="1480"/>
      <c r="AI28" s="1480"/>
      <c r="AJ28" s="1480"/>
      <c r="AK28" s="1480"/>
      <c r="AL28" s="1480"/>
      <c r="AM28" s="1480"/>
      <c r="AN28" s="1480"/>
      <c r="AO28" s="1480"/>
      <c r="AP28" s="1480"/>
      <c r="AQ28" s="1480"/>
      <c r="AR28" s="1480"/>
      <c r="AS28" s="1480"/>
      <c r="AT28" s="1480"/>
      <c r="AU28" s="1480"/>
      <c r="AV28" s="1480"/>
      <c r="AW28" s="1480"/>
      <c r="AX28" s="1480"/>
      <c r="AY28" s="1480"/>
      <c r="AZ28" s="1480"/>
      <c r="BA28" s="1480"/>
      <c r="BB28" s="1480"/>
      <c r="BC28" s="1480"/>
      <c r="BD28" s="1480"/>
      <c r="BE28" s="1480"/>
      <c r="BF28" s="1480"/>
      <c r="BG28" s="1480"/>
      <c r="BH28" s="1480"/>
    </row>
    <row r="29" spans="1:60" s="81" customFormat="1" ht="20.25" customHeight="1">
      <c r="A29" s="230"/>
      <c r="B29" s="76"/>
      <c r="C29" s="76"/>
      <c r="D29" s="76"/>
      <c r="E29" s="1480" t="s">
        <v>652</v>
      </c>
      <c r="F29" s="1480"/>
      <c r="G29" s="1480"/>
      <c r="H29" s="1480"/>
      <c r="I29" s="1480"/>
      <c r="J29" s="1480"/>
      <c r="K29" s="1480"/>
      <c r="L29" s="1480"/>
      <c r="M29" s="1480"/>
      <c r="N29" s="1480"/>
      <c r="O29" s="1480"/>
      <c r="P29" s="1480"/>
      <c r="Q29" s="1480"/>
      <c r="R29" s="1480"/>
      <c r="S29" s="1480"/>
      <c r="T29" s="1480"/>
      <c r="U29" s="1480"/>
      <c r="V29" s="1480"/>
      <c r="W29" s="1480"/>
      <c r="X29" s="1480"/>
      <c r="Y29" s="1480"/>
      <c r="Z29" s="1480"/>
      <c r="AA29" s="1480"/>
      <c r="AB29" s="1480"/>
      <c r="AC29" s="1480"/>
      <c r="AD29" s="1480"/>
      <c r="AE29" s="1480"/>
      <c r="AF29" s="1480"/>
      <c r="AG29" s="1480"/>
      <c r="AH29" s="1480"/>
      <c r="AI29" s="1480"/>
      <c r="AJ29" s="1480"/>
      <c r="AK29" s="1480"/>
      <c r="AL29" s="1480"/>
      <c r="AM29" s="1480"/>
      <c r="AN29" s="1480"/>
      <c r="AO29" s="1480"/>
      <c r="AP29" s="1480"/>
      <c r="AQ29" s="1480"/>
      <c r="AR29" s="1480"/>
      <c r="AS29" s="1480"/>
      <c r="AT29" s="1480"/>
      <c r="AU29" s="1480"/>
      <c r="AV29" s="1480"/>
      <c r="AW29" s="1480"/>
      <c r="AX29" s="1480"/>
      <c r="AY29" s="1480"/>
      <c r="AZ29" s="1480"/>
      <c r="BA29" s="1480"/>
      <c r="BB29" s="1480"/>
      <c r="BC29" s="1480"/>
      <c r="BD29" s="1480"/>
      <c r="BE29" s="1480"/>
      <c r="BF29" s="1480"/>
      <c r="BG29" s="1480"/>
      <c r="BH29" s="361"/>
    </row>
    <row r="30" spans="1:60" s="81" customFormat="1" ht="20.25" customHeight="1">
      <c r="A30" s="230"/>
      <c r="B30" s="76"/>
      <c r="C30" s="76"/>
      <c r="D30" s="7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s="81" customFormat="1" ht="20.25" customHeight="1">
      <c r="A31" s="230" t="s">
        <v>475</v>
      </c>
      <c r="B31" s="76"/>
      <c r="C31" s="10"/>
      <c r="D31" s="76"/>
      <c r="E31" s="1498" t="s">
        <v>493</v>
      </c>
      <c r="F31" s="1498"/>
      <c r="G31" s="1498"/>
      <c r="H31" s="1498"/>
      <c r="I31" s="1498"/>
      <c r="J31" s="1498"/>
      <c r="K31" s="1498"/>
      <c r="L31" s="1498"/>
      <c r="M31" s="1498"/>
      <c r="N31" s="1498"/>
      <c r="O31" s="1498"/>
      <c r="P31" s="1498"/>
      <c r="Q31" s="1498"/>
      <c r="R31" s="1498"/>
      <c r="S31" s="1498"/>
      <c r="T31" s="1498"/>
      <c r="U31" s="1498"/>
      <c r="V31" s="1498"/>
      <c r="W31" s="1498"/>
      <c r="X31" s="1498"/>
      <c r="Y31" s="1498"/>
      <c r="Z31" s="1498"/>
      <c r="AA31" s="1498"/>
      <c r="AB31" s="1498"/>
      <c r="AC31" s="1498"/>
      <c r="AD31" s="1498"/>
      <c r="AE31" s="1498"/>
      <c r="AF31" s="1498"/>
      <c r="AG31" s="1498"/>
      <c r="AH31" s="1498"/>
      <c r="AI31" s="1498"/>
      <c r="AJ31" s="1498"/>
      <c r="AK31" s="1498"/>
      <c r="AL31" s="1498"/>
      <c r="AM31" s="1498"/>
      <c r="AN31" s="1498"/>
      <c r="AO31" s="1498"/>
      <c r="AP31" s="1498"/>
      <c r="AQ31" s="1498"/>
      <c r="AR31" s="1498"/>
      <c r="AS31" s="1498"/>
      <c r="AT31" s="1498"/>
      <c r="AU31" s="1498"/>
      <c r="AV31" s="1498"/>
      <c r="AW31" s="1498"/>
      <c r="AX31" s="1498"/>
      <c r="AY31" s="1498"/>
      <c r="AZ31" s="1498"/>
      <c r="BA31" s="1498"/>
      <c r="BB31" s="1498"/>
      <c r="BC31" s="1498"/>
      <c r="BD31" s="1498"/>
      <c r="BE31" s="1498"/>
      <c r="BF31" s="1498"/>
      <c r="BG31" s="1498"/>
      <c r="BH31" s="1498"/>
    </row>
    <row r="32" spans="1:60" s="81" customFormat="1" ht="20.25" customHeight="1">
      <c r="A32" s="230"/>
      <c r="B32" s="76"/>
      <c r="C32" s="76"/>
      <c r="D32" s="76"/>
      <c r="E32" s="1498"/>
      <c r="F32" s="1498"/>
      <c r="G32" s="1498"/>
      <c r="H32" s="1498"/>
      <c r="I32" s="1498"/>
      <c r="J32" s="1498"/>
      <c r="K32" s="1498"/>
      <c r="L32" s="1498"/>
      <c r="M32" s="1498"/>
      <c r="N32" s="1498"/>
      <c r="O32" s="1498"/>
      <c r="P32" s="1498"/>
      <c r="Q32" s="1498"/>
      <c r="R32" s="1498"/>
      <c r="S32" s="1498"/>
      <c r="T32" s="1498"/>
      <c r="U32" s="1498"/>
      <c r="V32" s="1498"/>
      <c r="W32" s="1498"/>
      <c r="X32" s="1498"/>
      <c r="Y32" s="1498"/>
      <c r="Z32" s="1498"/>
      <c r="AA32" s="1498"/>
      <c r="AB32" s="1498"/>
      <c r="AC32" s="1498"/>
      <c r="AD32" s="1498"/>
      <c r="AE32" s="1498"/>
      <c r="AF32" s="1498"/>
      <c r="AG32" s="1498"/>
      <c r="AH32" s="1498"/>
      <c r="AI32" s="1498"/>
      <c r="AJ32" s="1498"/>
      <c r="AK32" s="1498"/>
      <c r="AL32" s="1498"/>
      <c r="AM32" s="1498"/>
      <c r="AN32" s="1498"/>
      <c r="AO32" s="1498"/>
      <c r="AP32" s="1498"/>
      <c r="AQ32" s="1498"/>
      <c r="AR32" s="1498"/>
      <c r="AS32" s="1498"/>
      <c r="AT32" s="1498"/>
      <c r="AU32" s="1498"/>
      <c r="AV32" s="1498"/>
      <c r="AW32" s="1498"/>
      <c r="AX32" s="1498"/>
      <c r="AY32" s="1498"/>
      <c r="AZ32" s="1498"/>
      <c r="BA32" s="1498"/>
      <c r="BB32" s="1498"/>
      <c r="BC32" s="1498"/>
      <c r="BD32" s="1498"/>
      <c r="BE32" s="1498"/>
      <c r="BF32" s="1498"/>
      <c r="BG32" s="1498"/>
      <c r="BH32" s="1498"/>
    </row>
    <row r="33" spans="1:60" s="81" customFormat="1" ht="20.25" customHeight="1">
      <c r="A33" s="230"/>
      <c r="B33" s="76"/>
      <c r="C33" s="76"/>
      <c r="D33" s="76"/>
      <c r="E33" s="1498"/>
      <c r="F33" s="1498"/>
      <c r="G33" s="1498"/>
      <c r="H33" s="1498"/>
      <c r="I33" s="1498"/>
      <c r="J33" s="1498"/>
      <c r="K33" s="1498"/>
      <c r="L33" s="1498"/>
      <c r="M33" s="1498"/>
      <c r="N33" s="1498"/>
      <c r="O33" s="1498"/>
      <c r="P33" s="1498"/>
      <c r="Q33" s="1498"/>
      <c r="R33" s="1498"/>
      <c r="S33" s="1498"/>
      <c r="T33" s="1498"/>
      <c r="U33" s="1498"/>
      <c r="V33" s="1498"/>
      <c r="W33" s="1498"/>
      <c r="X33" s="1498"/>
      <c r="Y33" s="1498"/>
      <c r="Z33" s="1498"/>
      <c r="AA33" s="1498"/>
      <c r="AB33" s="1498"/>
      <c r="AC33" s="1498"/>
      <c r="AD33" s="1498"/>
      <c r="AE33" s="1498"/>
      <c r="AF33" s="1498"/>
      <c r="AG33" s="1498"/>
      <c r="AH33" s="1498"/>
      <c r="AI33" s="1498"/>
      <c r="AJ33" s="1498"/>
      <c r="AK33" s="1498"/>
      <c r="AL33" s="1498"/>
      <c r="AM33" s="1498"/>
      <c r="AN33" s="1498"/>
      <c r="AO33" s="1498"/>
      <c r="AP33" s="1498"/>
      <c r="AQ33" s="1498"/>
      <c r="AR33" s="1498"/>
      <c r="AS33" s="1498"/>
      <c r="AT33" s="1498"/>
      <c r="AU33" s="1498"/>
      <c r="AV33" s="1498"/>
      <c r="AW33" s="1498"/>
      <c r="AX33" s="1498"/>
      <c r="AY33" s="1498"/>
      <c r="AZ33" s="1498"/>
      <c r="BA33" s="1498"/>
      <c r="BB33" s="1498"/>
      <c r="BC33" s="1498"/>
      <c r="BD33" s="1498"/>
      <c r="BE33" s="1498"/>
      <c r="BF33" s="1498"/>
      <c r="BG33" s="1498"/>
      <c r="BH33" s="1498"/>
    </row>
    <row r="34" spans="1:60" s="81" customFormat="1" ht="20.25" customHeight="1">
      <c r="A34" s="230" t="s">
        <v>476</v>
      </c>
      <c r="B34" s="226"/>
      <c r="C34" s="10"/>
      <c r="D34" s="1"/>
      <c r="E34" s="1498" t="s">
        <v>495</v>
      </c>
      <c r="F34" s="1498"/>
      <c r="G34" s="1498"/>
      <c r="H34" s="1498"/>
      <c r="I34" s="1498"/>
      <c r="J34" s="1498"/>
      <c r="K34" s="1498"/>
      <c r="L34" s="1498"/>
      <c r="M34" s="1498"/>
      <c r="N34" s="1498"/>
      <c r="O34" s="1498"/>
      <c r="P34" s="1498"/>
      <c r="Q34" s="1498"/>
      <c r="R34" s="1498"/>
      <c r="S34" s="1498"/>
      <c r="T34" s="1498"/>
      <c r="U34" s="1498"/>
      <c r="V34" s="1498"/>
      <c r="W34" s="1498"/>
      <c r="X34" s="1498"/>
      <c r="Y34" s="1498"/>
      <c r="Z34" s="1498"/>
      <c r="AA34" s="1498"/>
      <c r="AB34" s="1498"/>
      <c r="AC34" s="1498"/>
      <c r="AD34" s="1498"/>
      <c r="AE34" s="1498"/>
      <c r="AF34" s="1498"/>
      <c r="AG34" s="1498"/>
      <c r="AH34" s="1498"/>
      <c r="AI34" s="1498"/>
      <c r="AJ34" s="1498"/>
      <c r="AK34" s="1498"/>
      <c r="AL34" s="1498"/>
      <c r="AM34" s="1498"/>
      <c r="AN34" s="1498"/>
      <c r="AO34" s="1498"/>
      <c r="AP34" s="1498"/>
      <c r="AQ34" s="1498"/>
      <c r="AR34" s="1498"/>
      <c r="AS34" s="1498"/>
      <c r="AT34" s="1498"/>
      <c r="AU34" s="1498"/>
      <c r="AV34" s="1498"/>
      <c r="AW34" s="1498"/>
      <c r="AX34" s="1498"/>
      <c r="AY34" s="1498"/>
      <c r="AZ34" s="1498"/>
      <c r="BA34" s="1498"/>
      <c r="BB34" s="1498"/>
      <c r="BC34" s="1498"/>
      <c r="BD34" s="1498"/>
      <c r="BE34" s="1498"/>
      <c r="BF34" s="1498"/>
      <c r="BG34" s="1498"/>
      <c r="BH34" s="1498"/>
    </row>
    <row r="35" spans="1:60" s="81" customFormat="1" ht="20.25" customHeight="1">
      <c r="A35" s="230"/>
      <c r="B35" s="76"/>
      <c r="C35" s="76"/>
      <c r="D35" s="76"/>
      <c r="E35" s="1498"/>
      <c r="F35" s="1498"/>
      <c r="G35" s="1498"/>
      <c r="H35" s="1498"/>
      <c r="I35" s="1498"/>
      <c r="J35" s="1498"/>
      <c r="K35" s="1498"/>
      <c r="L35" s="1498"/>
      <c r="M35" s="1498"/>
      <c r="N35" s="1498"/>
      <c r="O35" s="1498"/>
      <c r="P35" s="1498"/>
      <c r="Q35" s="1498"/>
      <c r="R35" s="1498"/>
      <c r="S35" s="1498"/>
      <c r="T35" s="1498"/>
      <c r="U35" s="1498"/>
      <c r="V35" s="1498"/>
      <c r="W35" s="1498"/>
      <c r="X35" s="1498"/>
      <c r="Y35" s="1498"/>
      <c r="Z35" s="1498"/>
      <c r="AA35" s="1498"/>
      <c r="AB35" s="1498"/>
      <c r="AC35" s="1498"/>
      <c r="AD35" s="1498"/>
      <c r="AE35" s="1498"/>
      <c r="AF35" s="1498"/>
      <c r="AG35" s="1498"/>
      <c r="AH35" s="1498"/>
      <c r="AI35" s="1498"/>
      <c r="AJ35" s="1498"/>
      <c r="AK35" s="1498"/>
      <c r="AL35" s="1498"/>
      <c r="AM35" s="1498"/>
      <c r="AN35" s="1498"/>
      <c r="AO35" s="1498"/>
      <c r="AP35" s="1498"/>
      <c r="AQ35" s="1498"/>
      <c r="AR35" s="1498"/>
      <c r="AS35" s="1498"/>
      <c r="AT35" s="1498"/>
      <c r="AU35" s="1498"/>
      <c r="AV35" s="1498"/>
      <c r="AW35" s="1498"/>
      <c r="AX35" s="1498"/>
      <c r="AY35" s="1498"/>
      <c r="AZ35" s="1498"/>
      <c r="BA35" s="1498"/>
      <c r="BB35" s="1498"/>
      <c r="BC35" s="1498"/>
      <c r="BD35" s="1498"/>
      <c r="BE35" s="1498"/>
      <c r="BF35" s="1498"/>
      <c r="BG35" s="1498"/>
      <c r="BH35" s="1498"/>
    </row>
    <row r="36" spans="1:61" s="81" customFormat="1" ht="21" customHeight="1">
      <c r="A36" s="230" t="s">
        <v>477</v>
      </c>
      <c r="B36" s="76"/>
      <c r="C36" s="10"/>
      <c r="D36" s="226"/>
      <c r="E36" s="1498" t="s">
        <v>467</v>
      </c>
      <c r="F36" s="1498"/>
      <c r="G36" s="1498"/>
      <c r="H36" s="1498"/>
      <c r="I36" s="1498"/>
      <c r="J36" s="1498"/>
      <c r="K36" s="1498"/>
      <c r="L36" s="1498"/>
      <c r="M36" s="1498"/>
      <c r="N36" s="1498"/>
      <c r="O36" s="1498"/>
      <c r="P36" s="1498"/>
      <c r="Q36" s="1498"/>
      <c r="R36" s="1498"/>
      <c r="S36" s="1498"/>
      <c r="T36" s="1498"/>
      <c r="U36" s="1498"/>
      <c r="V36" s="1498"/>
      <c r="W36" s="1498"/>
      <c r="X36" s="1498"/>
      <c r="Y36" s="1498"/>
      <c r="Z36" s="1498"/>
      <c r="AA36" s="1498"/>
      <c r="AB36" s="1498"/>
      <c r="AC36" s="1498"/>
      <c r="AD36" s="1498"/>
      <c r="AE36" s="1498"/>
      <c r="AF36" s="1498"/>
      <c r="AG36" s="1498"/>
      <c r="AH36" s="1498"/>
      <c r="AI36" s="1498"/>
      <c r="AJ36" s="1498"/>
      <c r="AK36" s="1498"/>
      <c r="AL36" s="1498"/>
      <c r="AM36" s="1498"/>
      <c r="AN36" s="1498"/>
      <c r="AO36" s="1498"/>
      <c r="AP36" s="1498"/>
      <c r="AQ36" s="1498"/>
      <c r="AR36" s="1498"/>
      <c r="AS36" s="1498"/>
      <c r="AT36" s="1498"/>
      <c r="AU36" s="1498"/>
      <c r="AV36" s="1498"/>
      <c r="AW36" s="1498"/>
      <c r="AX36" s="1498"/>
      <c r="AY36" s="1498"/>
      <c r="AZ36" s="1498"/>
      <c r="BA36" s="1498"/>
      <c r="BB36" s="1498"/>
      <c r="BC36" s="1498"/>
      <c r="BD36" s="1498"/>
      <c r="BE36" s="1498"/>
      <c r="BF36" s="1498"/>
      <c r="BG36" s="1498"/>
      <c r="BH36" s="1498"/>
      <c r="BI36" s="1498"/>
    </row>
    <row r="37" spans="1:61" s="81" customFormat="1" ht="22.5" customHeight="1">
      <c r="A37" s="230"/>
      <c r="B37" s="76"/>
      <c r="E37" s="1498"/>
      <c r="F37" s="1498"/>
      <c r="G37" s="1498"/>
      <c r="H37" s="1498"/>
      <c r="I37" s="1498"/>
      <c r="J37" s="1498"/>
      <c r="K37" s="1498"/>
      <c r="L37" s="1498"/>
      <c r="M37" s="1498"/>
      <c r="N37" s="1498"/>
      <c r="O37" s="1498"/>
      <c r="P37" s="1498"/>
      <c r="Q37" s="1498"/>
      <c r="R37" s="1498"/>
      <c r="S37" s="1498"/>
      <c r="T37" s="1498"/>
      <c r="U37" s="1498"/>
      <c r="V37" s="1498"/>
      <c r="W37" s="1498"/>
      <c r="X37" s="1498"/>
      <c r="Y37" s="1498"/>
      <c r="Z37" s="1498"/>
      <c r="AA37" s="1498"/>
      <c r="AB37" s="1498"/>
      <c r="AC37" s="1498"/>
      <c r="AD37" s="1498"/>
      <c r="AE37" s="1498"/>
      <c r="AF37" s="1498"/>
      <c r="AG37" s="1498"/>
      <c r="AH37" s="1498"/>
      <c r="AI37" s="1498"/>
      <c r="AJ37" s="1498"/>
      <c r="AK37" s="1498"/>
      <c r="AL37" s="1498"/>
      <c r="AM37" s="1498"/>
      <c r="AN37" s="1498"/>
      <c r="AO37" s="1498"/>
      <c r="AP37" s="1498"/>
      <c r="AQ37" s="1498"/>
      <c r="AR37" s="1498"/>
      <c r="AS37" s="1498"/>
      <c r="AT37" s="1498"/>
      <c r="AU37" s="1498"/>
      <c r="AV37" s="1498"/>
      <c r="AW37" s="1498"/>
      <c r="AX37" s="1498"/>
      <c r="AY37" s="1498"/>
      <c r="AZ37" s="1498"/>
      <c r="BA37" s="1498"/>
      <c r="BB37" s="1498"/>
      <c r="BC37" s="1498"/>
      <c r="BD37" s="1498"/>
      <c r="BE37" s="1498"/>
      <c r="BF37" s="1498"/>
      <c r="BG37" s="1498"/>
      <c r="BH37" s="1498"/>
      <c r="BI37" s="1498"/>
    </row>
    <row r="38" spans="1:60" s="81" customFormat="1" ht="20.25" customHeight="1">
      <c r="A38" s="230"/>
      <c r="B38" s="7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s="81" customFormat="1" ht="20.25" customHeight="1">
      <c r="A39" s="230" t="s">
        <v>478</v>
      </c>
      <c r="B39" s="76"/>
      <c r="C39" s="10"/>
      <c r="E39" s="1498" t="s">
        <v>419</v>
      </c>
      <c r="F39" s="1498"/>
      <c r="G39" s="1498"/>
      <c r="H39" s="1498"/>
      <c r="I39" s="1498"/>
      <c r="J39" s="1498"/>
      <c r="K39" s="1498"/>
      <c r="L39" s="1498"/>
      <c r="M39" s="1498"/>
      <c r="N39" s="1498"/>
      <c r="O39" s="1498"/>
      <c r="P39" s="1498"/>
      <c r="Q39" s="1498"/>
      <c r="R39" s="1498"/>
      <c r="S39" s="1498"/>
      <c r="T39" s="1498"/>
      <c r="U39" s="1498"/>
      <c r="V39" s="1498"/>
      <c r="W39" s="1498"/>
      <c r="X39" s="1498"/>
      <c r="Y39" s="1498"/>
      <c r="Z39" s="1498"/>
      <c r="AA39" s="1498"/>
      <c r="AB39" s="1498"/>
      <c r="AC39" s="1498"/>
      <c r="AD39" s="1498"/>
      <c r="AE39" s="1498"/>
      <c r="AF39" s="1498"/>
      <c r="AG39" s="1498"/>
      <c r="AH39" s="1498"/>
      <c r="AI39" s="1498"/>
      <c r="AJ39" s="1498"/>
      <c r="AK39" s="1498"/>
      <c r="AL39" s="1498"/>
      <c r="AM39" s="1498"/>
      <c r="AN39" s="1498"/>
      <c r="AO39" s="1498"/>
      <c r="AP39" s="1498"/>
      <c r="AQ39" s="1498"/>
      <c r="AR39" s="1498"/>
      <c r="AS39" s="1498"/>
      <c r="AT39" s="1498"/>
      <c r="AU39" s="1498"/>
      <c r="AV39" s="1498"/>
      <c r="AW39" s="1498"/>
      <c r="AX39" s="1498"/>
      <c r="AY39" s="1498"/>
      <c r="AZ39" s="1498"/>
      <c r="BA39" s="1498"/>
      <c r="BB39" s="1498"/>
      <c r="BC39" s="1498"/>
      <c r="BD39" s="1498"/>
      <c r="BE39" s="1498"/>
      <c r="BF39" s="1498"/>
      <c r="BG39" s="1498"/>
      <c r="BH39" s="1498"/>
    </row>
    <row r="40" spans="1:55" s="81" customFormat="1" ht="20.25" customHeight="1">
      <c r="A40" s="230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</row>
    <row r="41" spans="1:60" s="81" customFormat="1" ht="20.25" customHeight="1">
      <c r="A41" s="230" t="s">
        <v>479</v>
      </c>
      <c r="B41" s="76"/>
      <c r="C41" s="10"/>
      <c r="E41" s="1498" t="s">
        <v>420</v>
      </c>
      <c r="F41" s="1498"/>
      <c r="G41" s="1498"/>
      <c r="H41" s="1498"/>
      <c r="I41" s="1498"/>
      <c r="J41" s="1498"/>
      <c r="K41" s="1498"/>
      <c r="L41" s="1498"/>
      <c r="M41" s="1498"/>
      <c r="N41" s="1498"/>
      <c r="O41" s="1498"/>
      <c r="P41" s="1498"/>
      <c r="Q41" s="1498"/>
      <c r="R41" s="1498"/>
      <c r="S41" s="1498"/>
      <c r="T41" s="1498"/>
      <c r="U41" s="1498"/>
      <c r="V41" s="1498"/>
      <c r="W41" s="1498"/>
      <c r="X41" s="1498"/>
      <c r="Y41" s="1498"/>
      <c r="Z41" s="1498"/>
      <c r="AA41" s="1498"/>
      <c r="AB41" s="1498"/>
      <c r="AC41" s="1498"/>
      <c r="AD41" s="1498"/>
      <c r="AE41" s="1498"/>
      <c r="AF41" s="1498"/>
      <c r="AG41" s="1498"/>
      <c r="AH41" s="1498"/>
      <c r="AI41" s="1498"/>
      <c r="AJ41" s="1498"/>
      <c r="AK41" s="1498"/>
      <c r="AL41" s="1498"/>
      <c r="AM41" s="1498"/>
      <c r="AN41" s="1498"/>
      <c r="AO41" s="1498"/>
      <c r="AP41" s="1498"/>
      <c r="AQ41" s="1498"/>
      <c r="AR41" s="1498"/>
      <c r="AS41" s="1498"/>
      <c r="AT41" s="1498"/>
      <c r="AU41" s="1498"/>
      <c r="AV41" s="1498"/>
      <c r="AW41" s="1498"/>
      <c r="AX41" s="1498"/>
      <c r="AY41" s="1498"/>
      <c r="AZ41" s="1498"/>
      <c r="BA41" s="1498"/>
      <c r="BB41" s="1498"/>
      <c r="BC41" s="1498"/>
      <c r="BD41" s="1498"/>
      <c r="BE41" s="1498"/>
      <c r="BF41" s="1498"/>
      <c r="BG41" s="1498"/>
      <c r="BH41" s="1498"/>
    </row>
    <row r="42" spans="1:60" s="81" customFormat="1" ht="20.25" customHeight="1">
      <c r="A42" s="230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65"/>
      <c r="BG42" s="65"/>
      <c r="BH42" s="65"/>
    </row>
    <row r="43" spans="1:60" s="81" customFormat="1" ht="20.25" customHeight="1">
      <c r="A43" s="230" t="s">
        <v>494</v>
      </c>
      <c r="B43" s="76"/>
      <c r="C43" s="10"/>
      <c r="E43" s="1498" t="s">
        <v>421</v>
      </c>
      <c r="F43" s="1498"/>
      <c r="G43" s="1498"/>
      <c r="H43" s="1498"/>
      <c r="I43" s="1498"/>
      <c r="J43" s="1498"/>
      <c r="K43" s="22"/>
      <c r="L43" s="1491" t="s">
        <v>377</v>
      </c>
      <c r="M43" s="1491"/>
      <c r="N43" s="1492" t="s">
        <v>39</v>
      </c>
      <c r="O43" s="1493"/>
      <c r="P43" s="1493"/>
      <c r="Q43" s="1493"/>
      <c r="R43" s="1493"/>
      <c r="S43" s="1493"/>
      <c r="T43" s="1493"/>
      <c r="U43" s="1493"/>
      <c r="V43" s="1493"/>
      <c r="W43" s="1493"/>
      <c r="X43" s="1493"/>
      <c r="Y43" s="1493"/>
      <c r="Z43" s="1493"/>
      <c r="AA43" s="1493"/>
      <c r="AB43" s="1493"/>
      <c r="AC43" s="1493"/>
      <c r="AD43" s="1493"/>
      <c r="AE43" s="1493"/>
      <c r="AF43" s="1493"/>
      <c r="AG43" s="1493"/>
      <c r="AH43" s="1493"/>
      <c r="AI43" s="1493"/>
      <c r="AJ43" s="1493"/>
      <c r="AK43" s="1493"/>
      <c r="AL43" s="1493"/>
      <c r="AM43" s="1493"/>
      <c r="AN43" s="1493"/>
      <c r="AO43" s="1493"/>
      <c r="AP43" s="1493"/>
      <c r="AQ43" s="1493"/>
      <c r="AR43" s="1493"/>
      <c r="AS43" s="1493"/>
      <c r="AT43" s="1493"/>
      <c r="AU43" s="1493"/>
      <c r="AV43" s="1493"/>
      <c r="AW43" s="1493"/>
      <c r="AX43" s="1493"/>
      <c r="AY43" s="1493"/>
      <c r="AZ43" s="1494"/>
      <c r="BA43" s="1504" t="s">
        <v>397</v>
      </c>
      <c r="BB43" s="1504"/>
      <c r="BC43" s="1504"/>
      <c r="BD43" s="1504"/>
      <c r="BE43" s="1504"/>
      <c r="BF43" s="1504"/>
      <c r="BG43" s="1504"/>
      <c r="BH43" s="1504"/>
    </row>
    <row r="44" spans="2:60" s="81" customFormat="1" ht="20.2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1491"/>
      <c r="M44" s="1491"/>
      <c r="N44" s="1495"/>
      <c r="O44" s="1496"/>
      <c r="P44" s="1496"/>
      <c r="Q44" s="1496"/>
      <c r="R44" s="1496"/>
      <c r="S44" s="1496"/>
      <c r="T44" s="1496"/>
      <c r="U44" s="1496"/>
      <c r="V44" s="1496"/>
      <c r="W44" s="1496"/>
      <c r="X44" s="1496"/>
      <c r="Y44" s="1496"/>
      <c r="Z44" s="1496"/>
      <c r="AA44" s="1496"/>
      <c r="AB44" s="1496"/>
      <c r="AC44" s="1496"/>
      <c r="AD44" s="1496"/>
      <c r="AE44" s="1496"/>
      <c r="AF44" s="1496"/>
      <c r="AG44" s="1496"/>
      <c r="AH44" s="1496"/>
      <c r="AI44" s="1496"/>
      <c r="AJ44" s="1496"/>
      <c r="AK44" s="1496"/>
      <c r="AL44" s="1496"/>
      <c r="AM44" s="1496"/>
      <c r="AN44" s="1496"/>
      <c r="AO44" s="1496"/>
      <c r="AP44" s="1496"/>
      <c r="AQ44" s="1496"/>
      <c r="AR44" s="1496"/>
      <c r="AS44" s="1496"/>
      <c r="AT44" s="1496"/>
      <c r="AU44" s="1496"/>
      <c r="AV44" s="1496"/>
      <c r="AW44" s="1496"/>
      <c r="AX44" s="1496"/>
      <c r="AY44" s="1496"/>
      <c r="AZ44" s="1497"/>
      <c r="BA44" s="1504"/>
      <c r="BB44" s="1504"/>
      <c r="BC44" s="1504"/>
      <c r="BD44" s="1504"/>
      <c r="BE44" s="1504"/>
      <c r="BF44" s="1504"/>
      <c r="BG44" s="1504"/>
      <c r="BH44" s="1504"/>
    </row>
    <row r="45" spans="2:60" s="81" customFormat="1" ht="20.2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1501" t="s">
        <v>378</v>
      </c>
      <c r="M45" s="1501"/>
      <c r="N45" s="1499"/>
      <c r="O45" s="1499"/>
      <c r="P45" s="1499"/>
      <c r="Q45" s="1499"/>
      <c r="R45" s="1499"/>
      <c r="S45" s="1499"/>
      <c r="T45" s="1499"/>
      <c r="U45" s="1499"/>
      <c r="V45" s="1499"/>
      <c r="W45" s="1499"/>
      <c r="X45" s="1499"/>
      <c r="Y45" s="1499"/>
      <c r="Z45" s="1499"/>
      <c r="AA45" s="1499"/>
      <c r="AB45" s="1499"/>
      <c r="AC45" s="1499"/>
      <c r="AD45" s="1499"/>
      <c r="AE45" s="1499"/>
      <c r="AF45" s="1499"/>
      <c r="AG45" s="1499"/>
      <c r="AH45" s="1499"/>
      <c r="AI45" s="1499"/>
      <c r="AJ45" s="1499"/>
      <c r="AK45" s="1499"/>
      <c r="AL45" s="1499"/>
      <c r="AM45" s="1499"/>
      <c r="AN45" s="1499"/>
      <c r="AO45" s="1499"/>
      <c r="AP45" s="1499"/>
      <c r="AQ45" s="1499"/>
      <c r="AR45" s="1499"/>
      <c r="AS45" s="1499"/>
      <c r="AT45" s="1499"/>
      <c r="AU45" s="1499"/>
      <c r="AV45" s="1499"/>
      <c r="AW45" s="1499"/>
      <c r="AX45" s="1499"/>
      <c r="AY45" s="1499"/>
      <c r="AZ45" s="1499"/>
      <c r="BA45" s="1499"/>
      <c r="BB45" s="1499"/>
      <c r="BC45" s="1499"/>
      <c r="BD45" s="1499"/>
      <c r="BE45" s="1499"/>
      <c r="BF45" s="1499"/>
      <c r="BG45" s="1499"/>
      <c r="BH45" s="1499"/>
    </row>
    <row r="46" spans="2:60" s="81" customFormat="1" ht="20.2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01"/>
      <c r="M46" s="1501"/>
      <c r="N46" s="1499"/>
      <c r="O46" s="1499"/>
      <c r="P46" s="1499"/>
      <c r="Q46" s="1499"/>
      <c r="R46" s="1499"/>
      <c r="S46" s="1499"/>
      <c r="T46" s="1499"/>
      <c r="U46" s="1499"/>
      <c r="V46" s="1499"/>
      <c r="W46" s="1499"/>
      <c r="X46" s="1499"/>
      <c r="Y46" s="1499"/>
      <c r="Z46" s="1499"/>
      <c r="AA46" s="1499"/>
      <c r="AB46" s="1499"/>
      <c r="AC46" s="1499"/>
      <c r="AD46" s="1499"/>
      <c r="AE46" s="1499"/>
      <c r="AF46" s="1499"/>
      <c r="AG46" s="1499"/>
      <c r="AH46" s="1499"/>
      <c r="AI46" s="1499"/>
      <c r="AJ46" s="1499"/>
      <c r="AK46" s="1499"/>
      <c r="AL46" s="1499"/>
      <c r="AM46" s="1499"/>
      <c r="AN46" s="1499"/>
      <c r="AO46" s="1499"/>
      <c r="AP46" s="1499"/>
      <c r="AQ46" s="1499"/>
      <c r="AR46" s="1499"/>
      <c r="AS46" s="1499"/>
      <c r="AT46" s="1499"/>
      <c r="AU46" s="1499"/>
      <c r="AV46" s="1499"/>
      <c r="AW46" s="1499"/>
      <c r="AX46" s="1499"/>
      <c r="AY46" s="1499"/>
      <c r="AZ46" s="1499"/>
      <c r="BA46" s="1499"/>
      <c r="BB46" s="1499"/>
      <c r="BC46" s="1499"/>
      <c r="BD46" s="1499"/>
      <c r="BE46" s="1499"/>
      <c r="BF46" s="1499"/>
      <c r="BG46" s="1499"/>
      <c r="BH46" s="1499"/>
    </row>
    <row r="47" spans="2:60" s="81" customFormat="1" ht="20.2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01" t="s">
        <v>379</v>
      </c>
      <c r="M47" s="1501"/>
      <c r="N47" s="1499"/>
      <c r="O47" s="1499"/>
      <c r="P47" s="1499"/>
      <c r="Q47" s="1499"/>
      <c r="R47" s="1499"/>
      <c r="S47" s="1499"/>
      <c r="T47" s="1499"/>
      <c r="U47" s="1499"/>
      <c r="V47" s="1499"/>
      <c r="W47" s="1499"/>
      <c r="X47" s="1499"/>
      <c r="Y47" s="1499"/>
      <c r="Z47" s="1499"/>
      <c r="AA47" s="1499"/>
      <c r="AB47" s="1499"/>
      <c r="AC47" s="1499"/>
      <c r="AD47" s="1499"/>
      <c r="AE47" s="1499"/>
      <c r="AF47" s="1499"/>
      <c r="AG47" s="1499"/>
      <c r="AH47" s="1499"/>
      <c r="AI47" s="1499"/>
      <c r="AJ47" s="1499"/>
      <c r="AK47" s="1499"/>
      <c r="AL47" s="1499"/>
      <c r="AM47" s="1499"/>
      <c r="AN47" s="1499"/>
      <c r="AO47" s="1499"/>
      <c r="AP47" s="1499"/>
      <c r="AQ47" s="1499"/>
      <c r="AR47" s="1499"/>
      <c r="AS47" s="1499"/>
      <c r="AT47" s="1499"/>
      <c r="AU47" s="1499"/>
      <c r="AV47" s="1499"/>
      <c r="AW47" s="1499"/>
      <c r="AX47" s="1499"/>
      <c r="AY47" s="1499"/>
      <c r="AZ47" s="1499"/>
      <c r="BA47" s="1499"/>
      <c r="BB47" s="1499"/>
      <c r="BC47" s="1499"/>
      <c r="BD47" s="1499"/>
      <c r="BE47" s="1499"/>
      <c r="BF47" s="1499"/>
      <c r="BG47" s="1499"/>
      <c r="BH47" s="1499"/>
    </row>
    <row r="48" spans="2:60" s="81" customFormat="1" ht="20.2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01"/>
      <c r="M48" s="1501"/>
      <c r="N48" s="1499"/>
      <c r="O48" s="1499"/>
      <c r="P48" s="1499"/>
      <c r="Q48" s="1499"/>
      <c r="R48" s="1499"/>
      <c r="S48" s="1499"/>
      <c r="T48" s="1499"/>
      <c r="U48" s="1499"/>
      <c r="V48" s="1499"/>
      <c r="W48" s="1499"/>
      <c r="X48" s="1499"/>
      <c r="Y48" s="1499"/>
      <c r="Z48" s="1499"/>
      <c r="AA48" s="1499"/>
      <c r="AB48" s="1499"/>
      <c r="AC48" s="1499"/>
      <c r="AD48" s="1499"/>
      <c r="AE48" s="1499"/>
      <c r="AF48" s="1499"/>
      <c r="AG48" s="1499"/>
      <c r="AH48" s="1499"/>
      <c r="AI48" s="1499"/>
      <c r="AJ48" s="1499"/>
      <c r="AK48" s="1499"/>
      <c r="AL48" s="1499"/>
      <c r="AM48" s="1499"/>
      <c r="AN48" s="1499"/>
      <c r="AO48" s="1499"/>
      <c r="AP48" s="1499"/>
      <c r="AQ48" s="1499"/>
      <c r="AR48" s="1499"/>
      <c r="AS48" s="1499"/>
      <c r="AT48" s="1499"/>
      <c r="AU48" s="1499"/>
      <c r="AV48" s="1499"/>
      <c r="AW48" s="1499"/>
      <c r="AX48" s="1499"/>
      <c r="AY48" s="1499"/>
      <c r="AZ48" s="1499"/>
      <c r="BA48" s="1499"/>
      <c r="BB48" s="1499"/>
      <c r="BC48" s="1499"/>
      <c r="BD48" s="1499"/>
      <c r="BE48" s="1499"/>
      <c r="BF48" s="1499"/>
      <c r="BG48" s="1499"/>
      <c r="BH48" s="1499"/>
    </row>
    <row r="49" spans="2:60" s="81" customFormat="1" ht="20.2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1501" t="s">
        <v>380</v>
      </c>
      <c r="M49" s="1501"/>
      <c r="N49" s="1499"/>
      <c r="O49" s="1499"/>
      <c r="P49" s="1499"/>
      <c r="Q49" s="1499"/>
      <c r="R49" s="1499"/>
      <c r="S49" s="1499"/>
      <c r="T49" s="1499"/>
      <c r="U49" s="1499"/>
      <c r="V49" s="1499"/>
      <c r="W49" s="1499"/>
      <c r="X49" s="1499"/>
      <c r="Y49" s="1499"/>
      <c r="Z49" s="1499"/>
      <c r="AA49" s="1499"/>
      <c r="AB49" s="1499"/>
      <c r="AC49" s="1499"/>
      <c r="AD49" s="1499"/>
      <c r="AE49" s="1499"/>
      <c r="AF49" s="1499"/>
      <c r="AG49" s="1499"/>
      <c r="AH49" s="1499"/>
      <c r="AI49" s="1499"/>
      <c r="AJ49" s="1499"/>
      <c r="AK49" s="1499"/>
      <c r="AL49" s="1499"/>
      <c r="AM49" s="1499"/>
      <c r="AN49" s="1499"/>
      <c r="AO49" s="1499"/>
      <c r="AP49" s="1499"/>
      <c r="AQ49" s="1499"/>
      <c r="AR49" s="1499"/>
      <c r="AS49" s="1499"/>
      <c r="AT49" s="1499"/>
      <c r="AU49" s="1499"/>
      <c r="AV49" s="1499"/>
      <c r="AW49" s="1499"/>
      <c r="AX49" s="1499"/>
      <c r="AY49" s="1499"/>
      <c r="AZ49" s="1499"/>
      <c r="BA49" s="1499"/>
      <c r="BB49" s="1499"/>
      <c r="BC49" s="1499"/>
      <c r="BD49" s="1499"/>
      <c r="BE49" s="1499"/>
      <c r="BF49" s="1499"/>
      <c r="BG49" s="1499"/>
      <c r="BH49" s="1499"/>
    </row>
    <row r="50" spans="2:60" s="81" customFormat="1" ht="20.2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501"/>
      <c r="M50" s="1501"/>
      <c r="N50" s="1499"/>
      <c r="O50" s="1499"/>
      <c r="P50" s="1499"/>
      <c r="Q50" s="1499"/>
      <c r="R50" s="1499"/>
      <c r="S50" s="1499"/>
      <c r="T50" s="1499"/>
      <c r="U50" s="1499"/>
      <c r="V50" s="1499"/>
      <c r="W50" s="1499"/>
      <c r="X50" s="1499"/>
      <c r="Y50" s="1499"/>
      <c r="Z50" s="1499"/>
      <c r="AA50" s="1499"/>
      <c r="AB50" s="1499"/>
      <c r="AC50" s="1499"/>
      <c r="AD50" s="1499"/>
      <c r="AE50" s="1499"/>
      <c r="AF50" s="1499"/>
      <c r="AG50" s="1499"/>
      <c r="AH50" s="1499"/>
      <c r="AI50" s="1499"/>
      <c r="AJ50" s="1499"/>
      <c r="AK50" s="1499"/>
      <c r="AL50" s="1499"/>
      <c r="AM50" s="1499"/>
      <c r="AN50" s="1499"/>
      <c r="AO50" s="1499"/>
      <c r="AP50" s="1499"/>
      <c r="AQ50" s="1499"/>
      <c r="AR50" s="1499"/>
      <c r="AS50" s="1499"/>
      <c r="AT50" s="1499"/>
      <c r="AU50" s="1499"/>
      <c r="AV50" s="1499"/>
      <c r="AW50" s="1499"/>
      <c r="AX50" s="1499"/>
      <c r="AY50" s="1499"/>
      <c r="AZ50" s="1499"/>
      <c r="BA50" s="1499"/>
      <c r="BB50" s="1499"/>
      <c r="BC50" s="1499"/>
      <c r="BD50" s="1499"/>
      <c r="BE50" s="1499"/>
      <c r="BF50" s="1499"/>
      <c r="BG50" s="1499"/>
      <c r="BH50" s="1499"/>
    </row>
    <row r="51" spans="2:60" s="81" customFormat="1" ht="20.25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501" t="s">
        <v>381</v>
      </c>
      <c r="M51" s="1501"/>
      <c r="N51" s="1499"/>
      <c r="O51" s="1499"/>
      <c r="P51" s="1499"/>
      <c r="Q51" s="1499"/>
      <c r="R51" s="1499"/>
      <c r="S51" s="1499"/>
      <c r="T51" s="1499"/>
      <c r="U51" s="1499"/>
      <c r="V51" s="1499"/>
      <c r="W51" s="1499"/>
      <c r="X51" s="1499"/>
      <c r="Y51" s="1499"/>
      <c r="Z51" s="1499"/>
      <c r="AA51" s="1499"/>
      <c r="AB51" s="1499"/>
      <c r="AC51" s="1499"/>
      <c r="AD51" s="1499"/>
      <c r="AE51" s="1499"/>
      <c r="AF51" s="1499"/>
      <c r="AG51" s="1499"/>
      <c r="AH51" s="1499"/>
      <c r="AI51" s="1499"/>
      <c r="AJ51" s="1499"/>
      <c r="AK51" s="1499"/>
      <c r="AL51" s="1499"/>
      <c r="AM51" s="1499"/>
      <c r="AN51" s="1499"/>
      <c r="AO51" s="1499"/>
      <c r="AP51" s="1499"/>
      <c r="AQ51" s="1499"/>
      <c r="AR51" s="1499"/>
      <c r="AS51" s="1499"/>
      <c r="AT51" s="1499"/>
      <c r="AU51" s="1499"/>
      <c r="AV51" s="1499"/>
      <c r="AW51" s="1499"/>
      <c r="AX51" s="1499"/>
      <c r="AY51" s="1499"/>
      <c r="AZ51" s="1499"/>
      <c r="BA51" s="1499"/>
      <c r="BB51" s="1499"/>
      <c r="BC51" s="1499"/>
      <c r="BD51" s="1499"/>
      <c r="BE51" s="1499"/>
      <c r="BF51" s="1499"/>
      <c r="BG51" s="1499"/>
      <c r="BH51" s="1499"/>
    </row>
    <row r="52" spans="2:60" s="81" customFormat="1" ht="20.2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1501"/>
      <c r="M52" s="1501"/>
      <c r="N52" s="1499"/>
      <c r="O52" s="1499"/>
      <c r="P52" s="1499"/>
      <c r="Q52" s="1499"/>
      <c r="R52" s="1499"/>
      <c r="S52" s="1499"/>
      <c r="T52" s="1499"/>
      <c r="U52" s="1499"/>
      <c r="V52" s="1499"/>
      <c r="W52" s="1499"/>
      <c r="X52" s="1499"/>
      <c r="Y52" s="1499"/>
      <c r="Z52" s="1499"/>
      <c r="AA52" s="1499"/>
      <c r="AB52" s="1499"/>
      <c r="AC52" s="1499"/>
      <c r="AD52" s="1499"/>
      <c r="AE52" s="1499"/>
      <c r="AF52" s="1499"/>
      <c r="AG52" s="1499"/>
      <c r="AH52" s="1499"/>
      <c r="AI52" s="1499"/>
      <c r="AJ52" s="1499"/>
      <c r="AK52" s="1499"/>
      <c r="AL52" s="1499"/>
      <c r="AM52" s="1499"/>
      <c r="AN52" s="1499"/>
      <c r="AO52" s="1499"/>
      <c r="AP52" s="1499"/>
      <c r="AQ52" s="1499"/>
      <c r="AR52" s="1499"/>
      <c r="AS52" s="1499"/>
      <c r="AT52" s="1499"/>
      <c r="AU52" s="1499"/>
      <c r="AV52" s="1499"/>
      <c r="AW52" s="1499"/>
      <c r="AX52" s="1499"/>
      <c r="AY52" s="1499"/>
      <c r="AZ52" s="1499"/>
      <c r="BA52" s="1499"/>
      <c r="BB52" s="1499"/>
      <c r="BC52" s="1499"/>
      <c r="BD52" s="1499"/>
      <c r="BE52" s="1499"/>
      <c r="BF52" s="1499"/>
      <c r="BG52" s="1499"/>
      <c r="BH52" s="1499"/>
    </row>
    <row r="53" spans="2:60" s="81" customFormat="1" ht="20.2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501" t="s">
        <v>382</v>
      </c>
      <c r="M53" s="1501"/>
      <c r="N53" s="1499"/>
      <c r="O53" s="1499"/>
      <c r="P53" s="1499"/>
      <c r="Q53" s="1499"/>
      <c r="R53" s="1499"/>
      <c r="S53" s="1499"/>
      <c r="T53" s="1499"/>
      <c r="U53" s="1499"/>
      <c r="V53" s="1499"/>
      <c r="W53" s="1499"/>
      <c r="X53" s="1499"/>
      <c r="Y53" s="1499"/>
      <c r="Z53" s="1499"/>
      <c r="AA53" s="1499"/>
      <c r="AB53" s="1499"/>
      <c r="AC53" s="1499"/>
      <c r="AD53" s="1499"/>
      <c r="AE53" s="1499"/>
      <c r="AF53" s="1499"/>
      <c r="AG53" s="1499"/>
      <c r="AH53" s="1499"/>
      <c r="AI53" s="1499"/>
      <c r="AJ53" s="1499"/>
      <c r="AK53" s="1499"/>
      <c r="AL53" s="1499"/>
      <c r="AM53" s="1499"/>
      <c r="AN53" s="1499"/>
      <c r="AO53" s="1499"/>
      <c r="AP53" s="1499"/>
      <c r="AQ53" s="1499"/>
      <c r="AR53" s="1499"/>
      <c r="AS53" s="1499"/>
      <c r="AT53" s="1499"/>
      <c r="AU53" s="1499"/>
      <c r="AV53" s="1499"/>
      <c r="AW53" s="1499"/>
      <c r="AX53" s="1499"/>
      <c r="AY53" s="1499"/>
      <c r="AZ53" s="1499"/>
      <c r="BA53" s="1499"/>
      <c r="BB53" s="1499"/>
      <c r="BC53" s="1499"/>
      <c r="BD53" s="1499"/>
      <c r="BE53" s="1499"/>
      <c r="BF53" s="1499"/>
      <c r="BG53" s="1499"/>
      <c r="BH53" s="1499"/>
    </row>
    <row r="54" spans="2:60" s="81" customFormat="1" ht="20.2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501"/>
      <c r="M54" s="1501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499"/>
      <c r="AI54" s="1499"/>
      <c r="AJ54" s="1499"/>
      <c r="AK54" s="1499"/>
      <c r="AL54" s="1499"/>
      <c r="AM54" s="1499"/>
      <c r="AN54" s="1499"/>
      <c r="AO54" s="1499"/>
      <c r="AP54" s="1499"/>
      <c r="AQ54" s="1499"/>
      <c r="AR54" s="1499"/>
      <c r="AS54" s="1499"/>
      <c r="AT54" s="1499"/>
      <c r="AU54" s="1499"/>
      <c r="AV54" s="1499"/>
      <c r="AW54" s="1499"/>
      <c r="AX54" s="1499"/>
      <c r="AY54" s="1499"/>
      <c r="AZ54" s="1499"/>
      <c r="BA54" s="1499"/>
      <c r="BB54" s="1499"/>
      <c r="BC54" s="1499"/>
      <c r="BD54" s="1499"/>
      <c r="BE54" s="1499"/>
      <c r="BF54" s="1499"/>
      <c r="BG54" s="1499"/>
      <c r="BH54" s="1499"/>
    </row>
    <row r="55" spans="12:60" ht="20.25" customHeight="1">
      <c r="L55" s="1501" t="s">
        <v>496</v>
      </c>
      <c r="M55" s="1501"/>
      <c r="N55" s="1499"/>
      <c r="O55" s="1499"/>
      <c r="P55" s="1499"/>
      <c r="Q55" s="1499"/>
      <c r="R55" s="1499"/>
      <c r="S55" s="1499"/>
      <c r="T55" s="1499"/>
      <c r="U55" s="1499"/>
      <c r="V55" s="1499"/>
      <c r="W55" s="1499"/>
      <c r="X55" s="1499"/>
      <c r="Y55" s="1499"/>
      <c r="Z55" s="1499"/>
      <c r="AA55" s="1499"/>
      <c r="AB55" s="1499"/>
      <c r="AC55" s="1499"/>
      <c r="AD55" s="1499"/>
      <c r="AE55" s="1499"/>
      <c r="AF55" s="1499"/>
      <c r="AG55" s="1499"/>
      <c r="AH55" s="1499"/>
      <c r="AI55" s="1499"/>
      <c r="AJ55" s="1499"/>
      <c r="AK55" s="1499"/>
      <c r="AL55" s="1499"/>
      <c r="AM55" s="1499"/>
      <c r="AN55" s="1499"/>
      <c r="AO55" s="1499"/>
      <c r="AP55" s="1499"/>
      <c r="AQ55" s="1499"/>
      <c r="AR55" s="1499"/>
      <c r="AS55" s="1499"/>
      <c r="AT55" s="1499"/>
      <c r="AU55" s="1499"/>
      <c r="AV55" s="1499"/>
      <c r="AW55" s="1499"/>
      <c r="AX55" s="1499"/>
      <c r="AY55" s="1499"/>
      <c r="AZ55" s="1499"/>
      <c r="BA55" s="1499"/>
      <c r="BB55" s="1499"/>
      <c r="BC55" s="1499"/>
      <c r="BD55" s="1499"/>
      <c r="BE55" s="1499"/>
      <c r="BF55" s="1499"/>
      <c r="BG55" s="1499"/>
      <c r="BH55" s="1499"/>
    </row>
    <row r="56" spans="12:60" ht="20.25" customHeight="1">
      <c r="L56" s="1501"/>
      <c r="M56" s="1501"/>
      <c r="N56" s="1499"/>
      <c r="O56" s="1499"/>
      <c r="P56" s="1499"/>
      <c r="Q56" s="1499"/>
      <c r="R56" s="1499"/>
      <c r="S56" s="1499"/>
      <c r="T56" s="1499"/>
      <c r="U56" s="1499"/>
      <c r="V56" s="1499"/>
      <c r="W56" s="1499"/>
      <c r="X56" s="1499"/>
      <c r="Y56" s="1499"/>
      <c r="Z56" s="1499"/>
      <c r="AA56" s="1499"/>
      <c r="AB56" s="1499"/>
      <c r="AC56" s="1499"/>
      <c r="AD56" s="1499"/>
      <c r="AE56" s="1499"/>
      <c r="AF56" s="1499"/>
      <c r="AG56" s="1499"/>
      <c r="AH56" s="1499"/>
      <c r="AI56" s="1499"/>
      <c r="AJ56" s="1499"/>
      <c r="AK56" s="1499"/>
      <c r="AL56" s="1499"/>
      <c r="AM56" s="1499"/>
      <c r="AN56" s="1499"/>
      <c r="AO56" s="1499"/>
      <c r="AP56" s="1499"/>
      <c r="AQ56" s="1499"/>
      <c r="AR56" s="1499"/>
      <c r="AS56" s="1499"/>
      <c r="AT56" s="1499"/>
      <c r="AU56" s="1499"/>
      <c r="AV56" s="1499"/>
      <c r="AW56" s="1499"/>
      <c r="AX56" s="1499"/>
      <c r="AY56" s="1499"/>
      <c r="AZ56" s="1499"/>
      <c r="BA56" s="1499"/>
      <c r="BB56" s="1499"/>
      <c r="BC56" s="1499"/>
      <c r="BD56" s="1499"/>
      <c r="BE56" s="1499"/>
      <c r="BF56" s="1499"/>
      <c r="BG56" s="1499"/>
      <c r="BH56" s="1499"/>
    </row>
    <row r="57" spans="12:60" ht="20.25" customHeight="1">
      <c r="L57" s="1501" t="s">
        <v>497</v>
      </c>
      <c r="M57" s="1501"/>
      <c r="N57" s="1499"/>
      <c r="O57" s="1499"/>
      <c r="P57" s="1499"/>
      <c r="Q57" s="1499"/>
      <c r="R57" s="1499"/>
      <c r="S57" s="1499"/>
      <c r="T57" s="1499"/>
      <c r="U57" s="1499"/>
      <c r="V57" s="1499"/>
      <c r="W57" s="1499"/>
      <c r="X57" s="1499"/>
      <c r="Y57" s="1499"/>
      <c r="Z57" s="1499"/>
      <c r="AA57" s="1499"/>
      <c r="AB57" s="1499"/>
      <c r="AC57" s="1499"/>
      <c r="AD57" s="1499"/>
      <c r="AE57" s="1499"/>
      <c r="AF57" s="1499"/>
      <c r="AG57" s="1499"/>
      <c r="AH57" s="1499"/>
      <c r="AI57" s="1499"/>
      <c r="AJ57" s="1499"/>
      <c r="AK57" s="1499"/>
      <c r="AL57" s="1499"/>
      <c r="AM57" s="1499"/>
      <c r="AN57" s="1499"/>
      <c r="AO57" s="1499"/>
      <c r="AP57" s="1499"/>
      <c r="AQ57" s="1499"/>
      <c r="AR57" s="1499"/>
      <c r="AS57" s="1499"/>
      <c r="AT57" s="1499"/>
      <c r="AU57" s="1499"/>
      <c r="AV57" s="1499"/>
      <c r="AW57" s="1499"/>
      <c r="AX57" s="1499"/>
      <c r="AY57" s="1499"/>
      <c r="AZ57" s="1499"/>
      <c r="BA57" s="1499"/>
      <c r="BB57" s="1499"/>
      <c r="BC57" s="1499"/>
      <c r="BD57" s="1499"/>
      <c r="BE57" s="1499"/>
      <c r="BF57" s="1499"/>
      <c r="BG57" s="1499"/>
      <c r="BH57" s="1499"/>
    </row>
    <row r="58" spans="12:60" ht="20.25" customHeight="1">
      <c r="L58" s="1501"/>
      <c r="M58" s="1501"/>
      <c r="N58" s="1499"/>
      <c r="O58" s="1499"/>
      <c r="P58" s="1499"/>
      <c r="Q58" s="1499"/>
      <c r="R58" s="1499"/>
      <c r="S58" s="1499"/>
      <c r="T58" s="1499"/>
      <c r="U58" s="1499"/>
      <c r="V58" s="1499"/>
      <c r="W58" s="1499"/>
      <c r="X58" s="1499"/>
      <c r="Y58" s="1499"/>
      <c r="Z58" s="1499"/>
      <c r="AA58" s="1499"/>
      <c r="AB58" s="1499"/>
      <c r="AC58" s="1499"/>
      <c r="AD58" s="1499"/>
      <c r="AE58" s="1499"/>
      <c r="AF58" s="1499"/>
      <c r="AG58" s="1499"/>
      <c r="AH58" s="1499"/>
      <c r="AI58" s="1499"/>
      <c r="AJ58" s="1499"/>
      <c r="AK58" s="1499"/>
      <c r="AL58" s="1499"/>
      <c r="AM58" s="1499"/>
      <c r="AN58" s="1499"/>
      <c r="AO58" s="1499"/>
      <c r="AP58" s="1499"/>
      <c r="AQ58" s="1499"/>
      <c r="AR58" s="1499"/>
      <c r="AS58" s="1499"/>
      <c r="AT58" s="1499"/>
      <c r="AU58" s="1499"/>
      <c r="AV58" s="1499"/>
      <c r="AW58" s="1499"/>
      <c r="AX58" s="1499"/>
      <c r="AY58" s="1499"/>
      <c r="AZ58" s="1499"/>
      <c r="BA58" s="1499"/>
      <c r="BB58" s="1499"/>
      <c r="BC58" s="1499"/>
      <c r="BD58" s="1499"/>
      <c r="BE58" s="1499"/>
      <c r="BF58" s="1499"/>
      <c r="BG58" s="1499"/>
      <c r="BH58" s="1499"/>
    </row>
    <row r="59" spans="12:60" ht="20.25" customHeight="1">
      <c r="L59" s="1501" t="s">
        <v>498</v>
      </c>
      <c r="M59" s="1501"/>
      <c r="N59" s="1499"/>
      <c r="O59" s="1499"/>
      <c r="P59" s="1499"/>
      <c r="Q59" s="1499"/>
      <c r="R59" s="1499"/>
      <c r="S59" s="1499"/>
      <c r="T59" s="1499"/>
      <c r="U59" s="1499"/>
      <c r="V59" s="1499"/>
      <c r="W59" s="1499"/>
      <c r="X59" s="1499"/>
      <c r="Y59" s="1499"/>
      <c r="Z59" s="1499"/>
      <c r="AA59" s="1499"/>
      <c r="AB59" s="1499"/>
      <c r="AC59" s="1499"/>
      <c r="AD59" s="1499"/>
      <c r="AE59" s="1499"/>
      <c r="AF59" s="1499"/>
      <c r="AG59" s="1499"/>
      <c r="AH59" s="1499"/>
      <c r="AI59" s="1499"/>
      <c r="AJ59" s="1499"/>
      <c r="AK59" s="1499"/>
      <c r="AL59" s="1499"/>
      <c r="AM59" s="1499"/>
      <c r="AN59" s="1499"/>
      <c r="AO59" s="1499"/>
      <c r="AP59" s="1499"/>
      <c r="AQ59" s="1499"/>
      <c r="AR59" s="1499"/>
      <c r="AS59" s="1499"/>
      <c r="AT59" s="1499"/>
      <c r="AU59" s="1499"/>
      <c r="AV59" s="1499"/>
      <c r="AW59" s="1499"/>
      <c r="AX59" s="1499"/>
      <c r="AY59" s="1499"/>
      <c r="AZ59" s="1499"/>
      <c r="BA59" s="1499"/>
      <c r="BB59" s="1499"/>
      <c r="BC59" s="1499"/>
      <c r="BD59" s="1499"/>
      <c r="BE59" s="1499"/>
      <c r="BF59" s="1499"/>
      <c r="BG59" s="1499"/>
      <c r="BH59" s="1499"/>
    </row>
    <row r="60" spans="12:60" ht="20.25" customHeight="1">
      <c r="L60" s="1501"/>
      <c r="M60" s="1501"/>
      <c r="N60" s="1499"/>
      <c r="O60" s="1499"/>
      <c r="P60" s="1499"/>
      <c r="Q60" s="1499"/>
      <c r="R60" s="1499"/>
      <c r="S60" s="1499"/>
      <c r="T60" s="1499"/>
      <c r="U60" s="1499"/>
      <c r="V60" s="1499"/>
      <c r="W60" s="1499"/>
      <c r="X60" s="1499"/>
      <c r="Y60" s="1499"/>
      <c r="Z60" s="1499"/>
      <c r="AA60" s="1499"/>
      <c r="AB60" s="1499"/>
      <c r="AC60" s="1499"/>
      <c r="AD60" s="1499"/>
      <c r="AE60" s="1499"/>
      <c r="AF60" s="1499"/>
      <c r="AG60" s="1499"/>
      <c r="AH60" s="1499"/>
      <c r="AI60" s="1499"/>
      <c r="AJ60" s="1499"/>
      <c r="AK60" s="1499"/>
      <c r="AL60" s="1499"/>
      <c r="AM60" s="1499"/>
      <c r="AN60" s="1499"/>
      <c r="AO60" s="1499"/>
      <c r="AP60" s="1499"/>
      <c r="AQ60" s="1499"/>
      <c r="AR60" s="1499"/>
      <c r="AS60" s="1499"/>
      <c r="AT60" s="1499"/>
      <c r="AU60" s="1499"/>
      <c r="AV60" s="1499"/>
      <c r="AW60" s="1499"/>
      <c r="AX60" s="1499"/>
      <c r="AY60" s="1499"/>
      <c r="AZ60" s="1499"/>
      <c r="BA60" s="1499"/>
      <c r="BB60" s="1499"/>
      <c r="BC60" s="1499"/>
      <c r="BD60" s="1499"/>
      <c r="BE60" s="1499"/>
      <c r="BF60" s="1499"/>
      <c r="BG60" s="1499"/>
      <c r="BH60" s="1499"/>
    </row>
    <row r="61" spans="12:60" ht="20.25" customHeight="1">
      <c r="L61" s="1501" t="s">
        <v>499</v>
      </c>
      <c r="M61" s="1501"/>
      <c r="N61" s="1499"/>
      <c r="O61" s="1499"/>
      <c r="P61" s="1499"/>
      <c r="Q61" s="1499"/>
      <c r="R61" s="1499"/>
      <c r="S61" s="1499"/>
      <c r="T61" s="1499"/>
      <c r="U61" s="1499"/>
      <c r="V61" s="1499"/>
      <c r="W61" s="1499"/>
      <c r="X61" s="1499"/>
      <c r="Y61" s="1499"/>
      <c r="Z61" s="1499"/>
      <c r="AA61" s="1499"/>
      <c r="AB61" s="1499"/>
      <c r="AC61" s="1499"/>
      <c r="AD61" s="1499"/>
      <c r="AE61" s="1499"/>
      <c r="AF61" s="1499"/>
      <c r="AG61" s="1499"/>
      <c r="AH61" s="1499"/>
      <c r="AI61" s="1499"/>
      <c r="AJ61" s="1499"/>
      <c r="AK61" s="1499"/>
      <c r="AL61" s="1499"/>
      <c r="AM61" s="1499"/>
      <c r="AN61" s="1499"/>
      <c r="AO61" s="1499"/>
      <c r="AP61" s="1499"/>
      <c r="AQ61" s="1499"/>
      <c r="AR61" s="1499"/>
      <c r="AS61" s="1499"/>
      <c r="AT61" s="1499"/>
      <c r="AU61" s="1499"/>
      <c r="AV61" s="1499"/>
      <c r="AW61" s="1499"/>
      <c r="AX61" s="1499"/>
      <c r="AY61" s="1499"/>
      <c r="AZ61" s="1499"/>
      <c r="BA61" s="1499"/>
      <c r="BB61" s="1499"/>
      <c r="BC61" s="1499"/>
      <c r="BD61" s="1499"/>
      <c r="BE61" s="1499"/>
      <c r="BF61" s="1499"/>
      <c r="BG61" s="1499"/>
      <c r="BH61" s="1499"/>
    </row>
    <row r="62" spans="12:60" ht="20.25" customHeight="1">
      <c r="L62" s="1501"/>
      <c r="M62" s="1501"/>
      <c r="N62" s="1499"/>
      <c r="O62" s="1499"/>
      <c r="P62" s="1499"/>
      <c r="Q62" s="1499"/>
      <c r="R62" s="1499"/>
      <c r="S62" s="1499"/>
      <c r="T62" s="1499"/>
      <c r="U62" s="1499"/>
      <c r="V62" s="1499"/>
      <c r="W62" s="1499"/>
      <c r="X62" s="1499"/>
      <c r="Y62" s="1499"/>
      <c r="Z62" s="1499"/>
      <c r="AA62" s="1499"/>
      <c r="AB62" s="1499"/>
      <c r="AC62" s="1499"/>
      <c r="AD62" s="1499"/>
      <c r="AE62" s="1499"/>
      <c r="AF62" s="1499"/>
      <c r="AG62" s="1499"/>
      <c r="AH62" s="1499"/>
      <c r="AI62" s="1499"/>
      <c r="AJ62" s="1499"/>
      <c r="AK62" s="1499"/>
      <c r="AL62" s="1499"/>
      <c r="AM62" s="1499"/>
      <c r="AN62" s="1499"/>
      <c r="AO62" s="1499"/>
      <c r="AP62" s="1499"/>
      <c r="AQ62" s="1499"/>
      <c r="AR62" s="1499"/>
      <c r="AS62" s="1499"/>
      <c r="AT62" s="1499"/>
      <c r="AU62" s="1499"/>
      <c r="AV62" s="1499"/>
      <c r="AW62" s="1499"/>
      <c r="AX62" s="1499"/>
      <c r="AY62" s="1499"/>
      <c r="AZ62" s="1499"/>
      <c r="BA62" s="1499"/>
      <c r="BB62" s="1499"/>
      <c r="BC62" s="1499"/>
      <c r="BD62" s="1499"/>
      <c r="BE62" s="1499"/>
      <c r="BF62" s="1499"/>
      <c r="BG62" s="1499"/>
      <c r="BH62" s="1499"/>
    </row>
    <row r="63" spans="12:60" ht="20.25" customHeight="1">
      <c r="L63" s="1501" t="s">
        <v>500</v>
      </c>
      <c r="M63" s="1501"/>
      <c r="N63" s="1499"/>
      <c r="O63" s="1499"/>
      <c r="P63" s="1499"/>
      <c r="Q63" s="1499"/>
      <c r="R63" s="1499"/>
      <c r="S63" s="1499"/>
      <c r="T63" s="1499"/>
      <c r="U63" s="1499"/>
      <c r="V63" s="1499"/>
      <c r="W63" s="1499"/>
      <c r="X63" s="1499"/>
      <c r="Y63" s="1499"/>
      <c r="Z63" s="1499"/>
      <c r="AA63" s="1499"/>
      <c r="AB63" s="1499"/>
      <c r="AC63" s="1499"/>
      <c r="AD63" s="1499"/>
      <c r="AE63" s="1499"/>
      <c r="AF63" s="1499"/>
      <c r="AG63" s="1499"/>
      <c r="AH63" s="1499"/>
      <c r="AI63" s="1499"/>
      <c r="AJ63" s="1499"/>
      <c r="AK63" s="1499"/>
      <c r="AL63" s="1499"/>
      <c r="AM63" s="1499"/>
      <c r="AN63" s="1499"/>
      <c r="AO63" s="1499"/>
      <c r="AP63" s="1499"/>
      <c r="AQ63" s="1499"/>
      <c r="AR63" s="1499"/>
      <c r="AS63" s="1499"/>
      <c r="AT63" s="1499"/>
      <c r="AU63" s="1499"/>
      <c r="AV63" s="1499"/>
      <c r="AW63" s="1499"/>
      <c r="AX63" s="1499"/>
      <c r="AY63" s="1499"/>
      <c r="AZ63" s="1499"/>
      <c r="BA63" s="1499"/>
      <c r="BB63" s="1499"/>
      <c r="BC63" s="1499"/>
      <c r="BD63" s="1499"/>
      <c r="BE63" s="1499"/>
      <c r="BF63" s="1499"/>
      <c r="BG63" s="1499"/>
      <c r="BH63" s="1499"/>
    </row>
    <row r="64" spans="12:60" ht="20.25" customHeight="1">
      <c r="L64" s="1501"/>
      <c r="M64" s="1501"/>
      <c r="N64" s="1499"/>
      <c r="O64" s="1499"/>
      <c r="P64" s="1499"/>
      <c r="Q64" s="1499"/>
      <c r="R64" s="1499"/>
      <c r="S64" s="1499"/>
      <c r="T64" s="1499"/>
      <c r="U64" s="1499"/>
      <c r="V64" s="1499"/>
      <c r="W64" s="1499"/>
      <c r="X64" s="1499"/>
      <c r="Y64" s="1499"/>
      <c r="Z64" s="1499"/>
      <c r="AA64" s="1499"/>
      <c r="AB64" s="1499"/>
      <c r="AC64" s="1499"/>
      <c r="AD64" s="1499"/>
      <c r="AE64" s="1499"/>
      <c r="AF64" s="1499"/>
      <c r="AG64" s="1499"/>
      <c r="AH64" s="1499"/>
      <c r="AI64" s="1499"/>
      <c r="AJ64" s="1499"/>
      <c r="AK64" s="1499"/>
      <c r="AL64" s="1499"/>
      <c r="AM64" s="1499"/>
      <c r="AN64" s="1499"/>
      <c r="AO64" s="1499"/>
      <c r="AP64" s="1499"/>
      <c r="AQ64" s="1499"/>
      <c r="AR64" s="1499"/>
      <c r="AS64" s="1499"/>
      <c r="AT64" s="1499"/>
      <c r="AU64" s="1499"/>
      <c r="AV64" s="1499"/>
      <c r="AW64" s="1499"/>
      <c r="AX64" s="1499"/>
      <c r="AY64" s="1499"/>
      <c r="AZ64" s="1499"/>
      <c r="BA64" s="1499"/>
      <c r="BB64" s="1499"/>
      <c r="BC64" s="1499"/>
      <c r="BD64" s="1499"/>
      <c r="BE64" s="1499"/>
      <c r="BF64" s="1499"/>
      <c r="BG64" s="1499"/>
      <c r="BH64" s="1499"/>
    </row>
    <row r="65" ht="20.25" customHeight="1">
      <c r="AV65" s="82"/>
    </row>
    <row r="66" ht="20.25" customHeight="1">
      <c r="AV66" s="82"/>
    </row>
    <row r="67" spans="2:60" ht="33.75" customHeight="1">
      <c r="B67" s="1512" t="s">
        <v>502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1512"/>
      <c r="U67" s="1512"/>
      <c r="V67" s="1512"/>
      <c r="W67" s="1512"/>
      <c r="X67" s="1512"/>
      <c r="Y67" s="1512"/>
      <c r="Z67" s="1512"/>
      <c r="AA67" s="1512"/>
      <c r="AB67" s="1512"/>
      <c r="AC67" s="1512"/>
      <c r="AD67" s="1512"/>
      <c r="AE67" s="1512"/>
      <c r="AF67" s="1512"/>
      <c r="AG67" s="1512"/>
      <c r="AH67" s="1512"/>
      <c r="AI67" s="1512"/>
      <c r="AJ67" s="1512"/>
      <c r="AK67" s="1512"/>
      <c r="AL67" s="1512"/>
      <c r="AM67" s="1512"/>
      <c r="AN67" s="1512"/>
      <c r="AO67" s="1512"/>
      <c r="AP67" s="1512"/>
      <c r="AQ67" s="1512"/>
      <c r="AR67" s="1512"/>
      <c r="AS67" s="1512"/>
      <c r="AT67" s="1512"/>
      <c r="AU67" s="1512"/>
      <c r="AV67" s="1512"/>
      <c r="AW67" s="1512"/>
      <c r="AX67" s="1512"/>
      <c r="AY67" s="1512"/>
      <c r="AZ67" s="1512"/>
      <c r="BA67" s="1512"/>
      <c r="BB67" s="1512"/>
      <c r="BC67" s="1512"/>
      <c r="BD67" s="1512"/>
      <c r="BE67" s="1512"/>
      <c r="BF67" s="1512"/>
      <c r="BG67" s="1512"/>
      <c r="BH67" s="1512"/>
    </row>
    <row r="68" spans="2:60" ht="33.75" customHeight="1"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  <c r="AC68" s="1512"/>
      <c r="AD68" s="1512"/>
      <c r="AE68" s="1512"/>
      <c r="AF68" s="1512"/>
      <c r="AG68" s="1512"/>
      <c r="AH68" s="1512"/>
      <c r="AI68" s="1512"/>
      <c r="AJ68" s="1512"/>
      <c r="AK68" s="1512"/>
      <c r="AL68" s="1512"/>
      <c r="AM68" s="1512"/>
      <c r="AN68" s="1512"/>
      <c r="AO68" s="1512"/>
      <c r="AP68" s="1512"/>
      <c r="AQ68" s="1512"/>
      <c r="AR68" s="1512"/>
      <c r="AS68" s="1512"/>
      <c r="AT68" s="1512"/>
      <c r="AU68" s="1512"/>
      <c r="AV68" s="1512"/>
      <c r="AW68" s="1512"/>
      <c r="AX68" s="1512"/>
      <c r="AY68" s="1512"/>
      <c r="AZ68" s="1512"/>
      <c r="BA68" s="1512"/>
      <c r="BB68" s="1512"/>
      <c r="BC68" s="1512"/>
      <c r="BD68" s="1512"/>
      <c r="BE68" s="1512"/>
      <c r="BF68" s="1512"/>
      <c r="BG68" s="1512"/>
      <c r="BH68" s="1512"/>
    </row>
    <row r="69" spans="2:60" ht="33.75" customHeight="1">
      <c r="B69" s="1512"/>
      <c r="C69" s="1512"/>
      <c r="D69" s="1512"/>
      <c r="E69" s="1512"/>
      <c r="F69" s="1512"/>
      <c r="G69" s="1512"/>
      <c r="H69" s="1512"/>
      <c r="I69" s="1512"/>
      <c r="J69" s="1512"/>
      <c r="K69" s="1512"/>
      <c r="L69" s="1512"/>
      <c r="M69" s="1512"/>
      <c r="N69" s="1512"/>
      <c r="O69" s="1512"/>
      <c r="P69" s="1512"/>
      <c r="Q69" s="1512"/>
      <c r="R69" s="1512"/>
      <c r="S69" s="1512"/>
      <c r="T69" s="1512"/>
      <c r="U69" s="1512"/>
      <c r="V69" s="1512"/>
      <c r="W69" s="1512"/>
      <c r="X69" s="1512"/>
      <c r="Y69" s="1512"/>
      <c r="Z69" s="1512"/>
      <c r="AA69" s="1512"/>
      <c r="AB69" s="1512"/>
      <c r="AC69" s="1512"/>
      <c r="AD69" s="1512"/>
      <c r="AE69" s="1512"/>
      <c r="AF69" s="1512"/>
      <c r="AG69" s="1512"/>
      <c r="AH69" s="1512"/>
      <c r="AI69" s="1512"/>
      <c r="AJ69" s="1512"/>
      <c r="AK69" s="1512"/>
      <c r="AL69" s="1512"/>
      <c r="AM69" s="1512"/>
      <c r="AN69" s="1512"/>
      <c r="AO69" s="1512"/>
      <c r="AP69" s="1512"/>
      <c r="AQ69" s="1512"/>
      <c r="AR69" s="1512"/>
      <c r="AS69" s="1512"/>
      <c r="AT69" s="1512"/>
      <c r="AU69" s="1512"/>
      <c r="AV69" s="1512"/>
      <c r="AW69" s="1512"/>
      <c r="AX69" s="1512"/>
      <c r="AY69" s="1512"/>
      <c r="AZ69" s="1512"/>
      <c r="BA69" s="1512"/>
      <c r="BB69" s="1512"/>
      <c r="BC69" s="1512"/>
      <c r="BD69" s="1512"/>
      <c r="BE69" s="1512"/>
      <c r="BF69" s="1512"/>
      <c r="BG69" s="1512"/>
      <c r="BH69" s="1512"/>
    </row>
    <row r="70" spans="2:60" s="42" customFormat="1" ht="20.25" customHeight="1">
      <c r="B70" s="1508" t="s">
        <v>372</v>
      </c>
      <c r="C70" s="1508"/>
      <c r="D70" s="1508"/>
      <c r="E70" s="1508"/>
      <c r="F70" s="1508"/>
      <c r="G70" s="1508"/>
      <c r="H70" s="1508"/>
      <c r="I70" s="1508"/>
      <c r="J70" s="1508"/>
      <c r="K70" s="1508"/>
      <c r="L70" s="1508"/>
      <c r="M70" s="1508"/>
      <c r="N70" s="1508"/>
      <c r="O70" s="1508"/>
      <c r="P70" s="1508"/>
      <c r="Q70" s="1508"/>
      <c r="R70" s="1508"/>
      <c r="S70" s="1508"/>
      <c r="T70" s="1508"/>
      <c r="U70" s="1508"/>
      <c r="V70" s="1508"/>
      <c r="W70" s="1508"/>
      <c r="X70" s="1508"/>
      <c r="Y70" s="1508"/>
      <c r="Z70" s="1508"/>
      <c r="AA70" s="1508"/>
      <c r="AB70" s="1508"/>
      <c r="AC70" s="1508"/>
      <c r="AD70" s="1508"/>
      <c r="AE70" s="1508"/>
      <c r="AF70" s="1508"/>
      <c r="AG70" s="1508"/>
      <c r="AH70" s="1508"/>
      <c r="AI70" s="1508"/>
      <c r="AJ70" s="1508"/>
      <c r="AK70" s="1508"/>
      <c r="AL70" s="1508"/>
      <c r="AM70" s="1508"/>
      <c r="AN70" s="1508"/>
      <c r="AO70" s="1508"/>
      <c r="AP70" s="1508"/>
      <c r="AQ70" s="1508"/>
      <c r="AR70" s="1508"/>
      <c r="AS70" s="1508"/>
      <c r="AT70" s="1508"/>
      <c r="AU70" s="1508"/>
      <c r="AV70" s="1508"/>
      <c r="AW70" s="1508"/>
      <c r="AX70" s="1508"/>
      <c r="AY70" s="1508"/>
      <c r="AZ70" s="1508"/>
      <c r="BA70" s="1508"/>
      <c r="BB70" s="1508"/>
      <c r="BC70" s="1508"/>
      <c r="BD70" s="1508"/>
      <c r="BE70" s="1508"/>
      <c r="BF70" s="1508"/>
      <c r="BG70" s="1508"/>
      <c r="BH70" s="1508"/>
    </row>
    <row r="71" spans="2:60" ht="20.25" customHeight="1">
      <c r="B71" s="1508"/>
      <c r="C71" s="1508"/>
      <c r="D71" s="1508"/>
      <c r="E71" s="1508"/>
      <c r="F71" s="1508"/>
      <c r="G71" s="1508"/>
      <c r="H71" s="1508"/>
      <c r="I71" s="1508"/>
      <c r="J71" s="1508"/>
      <c r="K71" s="1508"/>
      <c r="L71" s="1508"/>
      <c r="M71" s="1508"/>
      <c r="N71" s="1508"/>
      <c r="O71" s="1508"/>
      <c r="P71" s="1508"/>
      <c r="Q71" s="1508"/>
      <c r="R71" s="1508"/>
      <c r="S71" s="1508"/>
      <c r="T71" s="1508"/>
      <c r="U71" s="1508"/>
      <c r="V71" s="1508"/>
      <c r="W71" s="1508"/>
      <c r="X71" s="1508"/>
      <c r="Y71" s="1508"/>
      <c r="Z71" s="1508"/>
      <c r="AA71" s="1508"/>
      <c r="AB71" s="1508"/>
      <c r="AC71" s="1508"/>
      <c r="AD71" s="1508"/>
      <c r="AE71" s="1508"/>
      <c r="AF71" s="1508"/>
      <c r="AG71" s="1508"/>
      <c r="AH71" s="1508"/>
      <c r="AI71" s="1508"/>
      <c r="AJ71" s="1508"/>
      <c r="AK71" s="1508"/>
      <c r="AL71" s="1508"/>
      <c r="AM71" s="1508"/>
      <c r="AN71" s="1508"/>
      <c r="AO71" s="1508"/>
      <c r="AP71" s="1508"/>
      <c r="AQ71" s="1508"/>
      <c r="AR71" s="1508"/>
      <c r="AS71" s="1508"/>
      <c r="AT71" s="1508"/>
      <c r="AU71" s="1508"/>
      <c r="AV71" s="1508"/>
      <c r="AW71" s="1508"/>
      <c r="AX71" s="1508"/>
      <c r="AY71" s="1508"/>
      <c r="AZ71" s="1508"/>
      <c r="BA71" s="1508"/>
      <c r="BB71" s="1508"/>
      <c r="BC71" s="1508"/>
      <c r="BD71" s="1508"/>
      <c r="BE71" s="1508"/>
      <c r="BF71" s="1508"/>
      <c r="BG71" s="1508"/>
      <c r="BH71" s="1508"/>
    </row>
    <row r="72" s="234" customFormat="1" ht="20.25" customHeight="1"/>
    <row r="73" s="234" customFormat="1" ht="20.25" customHeight="1">
      <c r="B73" s="235" t="s">
        <v>14</v>
      </c>
    </row>
    <row r="74" spans="5:49" s="234" customFormat="1" ht="20.25" customHeight="1">
      <c r="E74" s="1506"/>
      <c r="F74" s="1506"/>
      <c r="G74" s="1506"/>
      <c r="H74" s="1506"/>
      <c r="I74" s="1506"/>
      <c r="J74" s="1506"/>
      <c r="K74" s="1506"/>
      <c r="L74" s="1506"/>
      <c r="M74" s="1506"/>
      <c r="N74" s="1506"/>
      <c r="O74" s="1506"/>
      <c r="P74" s="1506"/>
      <c r="Q74" s="1506"/>
      <c r="R74" s="1506"/>
      <c r="S74" s="1506"/>
      <c r="T74" s="1506"/>
      <c r="U74" s="1506"/>
      <c r="V74" s="1506"/>
      <c r="W74" s="1506"/>
      <c r="X74" s="1506"/>
      <c r="Y74" s="1506"/>
      <c r="Z74" s="1506"/>
      <c r="AA74" s="1506"/>
      <c r="AB74" s="1506"/>
      <c r="AC74" s="1506"/>
      <c r="AD74" s="1506"/>
      <c r="AE74" s="1506"/>
      <c r="AF74" s="1506"/>
      <c r="AG74" s="1506"/>
      <c r="AH74" s="1506"/>
      <c r="AI74" s="1506"/>
      <c r="AJ74" s="1506"/>
      <c r="AK74" s="1506"/>
      <c r="AL74" s="1506"/>
      <c r="AM74" s="1506"/>
      <c r="AN74" s="1506"/>
      <c r="AO74" s="1506"/>
      <c r="AP74" s="1506"/>
      <c r="AQ74" s="1506"/>
      <c r="AR74" s="1506"/>
      <c r="AS74" s="1506"/>
      <c r="AT74" s="1506"/>
      <c r="AU74" s="1506"/>
      <c r="AV74" s="1506"/>
      <c r="AW74" s="1506"/>
    </row>
    <row r="75" spans="2:60" s="149" customFormat="1" ht="20.25" customHeight="1">
      <c r="B75" s="149" t="s">
        <v>16</v>
      </c>
      <c r="E75" s="1507"/>
      <c r="F75" s="1507"/>
      <c r="G75" s="1507"/>
      <c r="H75" s="1507"/>
      <c r="I75" s="1507"/>
      <c r="J75" s="1507"/>
      <c r="K75" s="1507"/>
      <c r="L75" s="1507"/>
      <c r="M75" s="1507"/>
      <c r="N75" s="1507"/>
      <c r="O75" s="1507"/>
      <c r="P75" s="1507"/>
      <c r="Q75" s="1507"/>
      <c r="R75" s="1507"/>
      <c r="S75" s="1507"/>
      <c r="T75" s="1507"/>
      <c r="U75" s="1507"/>
      <c r="V75" s="1507"/>
      <c r="W75" s="1507"/>
      <c r="X75" s="1507"/>
      <c r="Y75" s="1507"/>
      <c r="Z75" s="1507"/>
      <c r="AA75" s="1507"/>
      <c r="AB75" s="1507"/>
      <c r="AC75" s="1507"/>
      <c r="AD75" s="1507"/>
      <c r="AE75" s="1507"/>
      <c r="AF75" s="1507"/>
      <c r="AG75" s="1507"/>
      <c r="AH75" s="1507"/>
      <c r="AI75" s="1507"/>
      <c r="AJ75" s="1507"/>
      <c r="AK75" s="1507"/>
      <c r="AL75" s="1507"/>
      <c r="AM75" s="1507"/>
      <c r="AN75" s="1507"/>
      <c r="AO75" s="1507"/>
      <c r="AP75" s="1507"/>
      <c r="AQ75" s="1507"/>
      <c r="AR75" s="1507"/>
      <c r="AS75" s="1507"/>
      <c r="AT75" s="1507"/>
      <c r="AU75" s="1507"/>
      <c r="AV75" s="1507"/>
      <c r="AW75" s="1507"/>
      <c r="AY75" s="149" t="s">
        <v>15</v>
      </c>
      <c r="BA75" s="1509"/>
      <c r="BB75" s="1510"/>
      <c r="BC75" s="1510"/>
      <c r="BD75" s="1510"/>
      <c r="BE75" s="1510"/>
      <c r="BF75" s="1510"/>
      <c r="BG75" s="1510"/>
      <c r="BH75" s="1511"/>
    </row>
    <row r="76" s="74" customFormat="1" ht="20.25" customHeight="1">
      <c r="A76" s="149"/>
    </row>
    <row r="77" spans="1:150" s="74" customFormat="1" ht="17.25">
      <c r="A77" s="149"/>
      <c r="B77" s="1484" t="s">
        <v>653</v>
      </c>
      <c r="C77" s="1485"/>
      <c r="D77" s="1485"/>
      <c r="E77" s="1485"/>
      <c r="F77" s="1485"/>
      <c r="G77" s="1485"/>
      <c r="H77" s="1485"/>
      <c r="I77" s="1485"/>
      <c r="J77" s="1485"/>
      <c r="K77" s="1485"/>
      <c r="L77" s="1485"/>
      <c r="M77" s="1485"/>
      <c r="N77" s="1485"/>
      <c r="O77" s="1485"/>
      <c r="P77" s="1485"/>
      <c r="Q77" s="1485"/>
      <c r="R77" s="1485"/>
      <c r="S77" s="1485"/>
      <c r="T77" s="1485"/>
      <c r="U77" s="1485"/>
      <c r="V77" s="1485"/>
      <c r="W77" s="1485"/>
      <c r="X77" s="1485"/>
      <c r="Y77" s="1485"/>
      <c r="Z77" s="1485"/>
      <c r="AA77" s="1485"/>
      <c r="AB77" s="1485"/>
      <c r="AC77" s="1485"/>
      <c r="AD77" s="1485"/>
      <c r="AE77" s="1485"/>
      <c r="AF77" s="1485"/>
      <c r="AG77" s="1485"/>
      <c r="AH77" s="1485"/>
      <c r="AI77" s="1485"/>
      <c r="AJ77" s="1485"/>
      <c r="AK77" s="1485"/>
      <c r="AL77" s="1485"/>
      <c r="AM77" s="1485"/>
      <c r="AN77" s="1485"/>
      <c r="AO77" s="1485"/>
      <c r="AP77" s="1485"/>
      <c r="AQ77" s="1485"/>
      <c r="AR77" s="1485"/>
      <c r="AS77" s="1485"/>
      <c r="AT77" s="1485"/>
      <c r="AU77" s="1485"/>
      <c r="AV77" s="1485"/>
      <c r="AW77" s="1485"/>
      <c r="AX77" s="1485"/>
      <c r="AY77" s="1485"/>
      <c r="AZ77" s="1485"/>
      <c r="BA77" s="1485"/>
      <c r="BB77" s="1485"/>
      <c r="BC77" s="1485"/>
      <c r="BD77" s="1485"/>
      <c r="BE77" s="1485"/>
      <c r="BF77" s="1485"/>
      <c r="BG77" s="1485"/>
      <c r="BH77" s="1485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7"/>
    </row>
    <row r="78" spans="1:150" s="74" customFormat="1" ht="18" customHeight="1">
      <c r="A78" s="149"/>
      <c r="B78" s="1485"/>
      <c r="C78" s="1485"/>
      <c r="D78" s="1485"/>
      <c r="E78" s="1485"/>
      <c r="F78" s="1485"/>
      <c r="G78" s="1485"/>
      <c r="H78" s="1485"/>
      <c r="I78" s="1485"/>
      <c r="J78" s="1485"/>
      <c r="K78" s="1485"/>
      <c r="L78" s="1485"/>
      <c r="M78" s="1485"/>
      <c r="N78" s="1485"/>
      <c r="O78" s="1485"/>
      <c r="P78" s="1485"/>
      <c r="Q78" s="1485"/>
      <c r="R78" s="1485"/>
      <c r="S78" s="1485"/>
      <c r="T78" s="1485"/>
      <c r="U78" s="1485"/>
      <c r="V78" s="1485"/>
      <c r="W78" s="1485"/>
      <c r="X78" s="1485"/>
      <c r="Y78" s="1485"/>
      <c r="Z78" s="1485"/>
      <c r="AA78" s="1485"/>
      <c r="AB78" s="1485"/>
      <c r="AC78" s="1485"/>
      <c r="AD78" s="1485"/>
      <c r="AE78" s="1485"/>
      <c r="AF78" s="1485"/>
      <c r="AG78" s="1485"/>
      <c r="AH78" s="1485"/>
      <c r="AI78" s="1485"/>
      <c r="AJ78" s="1485"/>
      <c r="AK78" s="1485"/>
      <c r="AL78" s="1485"/>
      <c r="AM78" s="1485"/>
      <c r="AN78" s="1485"/>
      <c r="AO78" s="1485"/>
      <c r="AP78" s="1485"/>
      <c r="AQ78" s="1485"/>
      <c r="AR78" s="1485"/>
      <c r="AS78" s="1485"/>
      <c r="AT78" s="1485"/>
      <c r="AU78" s="1485"/>
      <c r="AV78" s="1485"/>
      <c r="AW78" s="1485"/>
      <c r="AX78" s="1485"/>
      <c r="AY78" s="1485"/>
      <c r="AZ78" s="1485"/>
      <c r="BA78" s="1485"/>
      <c r="BB78" s="1485"/>
      <c r="BC78" s="1485"/>
      <c r="BD78" s="1485"/>
      <c r="BE78" s="1485"/>
      <c r="BF78" s="1485"/>
      <c r="BG78" s="1485"/>
      <c r="BH78" s="1485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237"/>
    </row>
    <row r="79" spans="1:150" s="74" customFormat="1" ht="21.75" customHeight="1" thickBot="1">
      <c r="A79" s="149"/>
      <c r="B79" s="1486"/>
      <c r="C79" s="1486"/>
      <c r="D79" s="1486"/>
      <c r="E79" s="1486"/>
      <c r="F79" s="1486"/>
      <c r="G79" s="1486"/>
      <c r="H79" s="1486"/>
      <c r="I79" s="1486"/>
      <c r="J79" s="1486"/>
      <c r="K79" s="1486"/>
      <c r="L79" s="1486"/>
      <c r="M79" s="1486"/>
      <c r="N79" s="1486"/>
      <c r="O79" s="1486"/>
      <c r="P79" s="1486"/>
      <c r="Q79" s="1486"/>
      <c r="R79" s="1486"/>
      <c r="S79" s="1486"/>
      <c r="T79" s="1486"/>
      <c r="U79" s="1486"/>
      <c r="V79" s="1486"/>
      <c r="W79" s="1486"/>
      <c r="X79" s="1486"/>
      <c r="Y79" s="1486"/>
      <c r="Z79" s="1486"/>
      <c r="AA79" s="1486"/>
      <c r="AB79" s="1486"/>
      <c r="AC79" s="1486"/>
      <c r="AD79" s="1486"/>
      <c r="AE79" s="1486"/>
      <c r="AF79" s="1486"/>
      <c r="AG79" s="1486"/>
      <c r="AH79" s="1486"/>
      <c r="AI79" s="1486"/>
      <c r="AJ79" s="1486"/>
      <c r="AK79" s="1486"/>
      <c r="AL79" s="1486"/>
      <c r="AM79" s="1486"/>
      <c r="AN79" s="1486"/>
      <c r="AO79" s="1486"/>
      <c r="AP79" s="1486"/>
      <c r="AQ79" s="1486"/>
      <c r="AR79" s="1486"/>
      <c r="AS79" s="1486"/>
      <c r="AT79" s="1486"/>
      <c r="AU79" s="1486"/>
      <c r="AV79" s="1486"/>
      <c r="AW79" s="1486"/>
      <c r="AX79" s="1486"/>
      <c r="AY79" s="1486"/>
      <c r="AZ79" s="1486"/>
      <c r="BA79" s="1486"/>
      <c r="BB79" s="1486"/>
      <c r="BC79" s="1486"/>
      <c r="BD79" s="1486"/>
      <c r="BE79" s="1486"/>
      <c r="BF79" s="1486"/>
      <c r="BG79" s="1486"/>
      <c r="BH79" s="1486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237"/>
    </row>
    <row r="80" spans="1:150" s="74" customFormat="1" ht="21.75" customHeight="1">
      <c r="A80" s="149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1487" t="s">
        <v>17</v>
      </c>
      <c r="AQ80" s="1488"/>
      <c r="AR80" s="1488"/>
      <c r="AS80" s="1488"/>
      <c r="AT80" s="1488"/>
      <c r="AU80" s="1488"/>
      <c r="AV80" s="1488"/>
      <c r="AW80" s="1488"/>
      <c r="AX80" s="1488"/>
      <c r="AY80" s="1488"/>
      <c r="AZ80" s="1488"/>
      <c r="BA80" s="1488"/>
      <c r="BB80" s="1488"/>
      <c r="BC80" s="1488"/>
      <c r="BD80" s="1488"/>
      <c r="BE80" s="1488"/>
      <c r="BF80" s="1488"/>
      <c r="BG80" s="1488"/>
      <c r="BH80" s="148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239"/>
    </row>
    <row r="81" spans="2:60" s="149" customFormat="1" ht="20.25" customHeight="1">
      <c r="B81" s="236" t="s">
        <v>371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1475" t="s">
        <v>18</v>
      </c>
      <c r="AQ81" s="1473"/>
      <c r="AR81" s="1473"/>
      <c r="AS81" s="1473"/>
      <c r="AT81" s="1473"/>
      <c r="AU81" s="1473"/>
      <c r="AV81" s="1473"/>
      <c r="AW81" s="1473"/>
      <c r="AX81" s="1473"/>
      <c r="AY81" s="1473"/>
      <c r="AZ81" s="1473"/>
      <c r="BA81" s="1473"/>
      <c r="BB81" s="1473"/>
      <c r="BC81" s="1473"/>
      <c r="BD81" s="1473"/>
      <c r="BE81" s="1473"/>
      <c r="BF81" s="1473"/>
      <c r="BG81" s="1473"/>
      <c r="BH81" s="1476"/>
    </row>
    <row r="82" spans="2:60" s="149" customFormat="1" ht="20.25" customHeight="1">
      <c r="B82" s="23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74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75"/>
    </row>
    <row r="83" spans="2:60" s="149" customFormat="1" ht="20.25" customHeight="1">
      <c r="B83" s="23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1475"/>
      <c r="AQ83" s="1473"/>
      <c r="AR83" s="1473"/>
      <c r="AS83" s="1473"/>
      <c r="AT83" s="1473"/>
      <c r="AU83" s="1473"/>
      <c r="AV83" s="1473"/>
      <c r="AW83" s="1473"/>
      <c r="AX83" s="1473"/>
      <c r="AY83" s="1473"/>
      <c r="AZ83" s="1473"/>
      <c r="BA83" s="1473"/>
      <c r="BB83" s="1473"/>
      <c r="BC83" s="1473"/>
      <c r="BD83" s="1473"/>
      <c r="BE83" s="1473"/>
      <c r="BF83" s="1473"/>
      <c r="BG83" s="1473"/>
      <c r="BH83" s="1476"/>
    </row>
    <row r="84" spans="2:60" s="149" customFormat="1" ht="20.25" customHeight="1" thickBot="1">
      <c r="B84" s="1473"/>
      <c r="C84" s="1474"/>
      <c r="D84" s="1474"/>
      <c r="E84" s="1474"/>
      <c r="F84" s="1474"/>
      <c r="G84" s="1474"/>
      <c r="H84" s="1474"/>
      <c r="I84" s="1474"/>
      <c r="J84" s="1474"/>
      <c r="K84" s="1474"/>
      <c r="L84" s="1474"/>
      <c r="M84" s="1474"/>
      <c r="N84" s="1474"/>
      <c r="O84" s="1474"/>
      <c r="P84" s="1474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1477"/>
      <c r="AQ84" s="1478"/>
      <c r="AR84" s="1478"/>
      <c r="AS84" s="1478"/>
      <c r="AT84" s="1478"/>
      <c r="AU84" s="1478"/>
      <c r="AV84" s="1478"/>
      <c r="AW84" s="1478"/>
      <c r="AX84" s="1478"/>
      <c r="AY84" s="1478"/>
      <c r="AZ84" s="1478"/>
      <c r="BA84" s="1478"/>
      <c r="BB84" s="1478"/>
      <c r="BC84" s="1478"/>
      <c r="BD84" s="1478"/>
      <c r="BE84" s="1478"/>
      <c r="BF84" s="1478"/>
      <c r="BG84" s="1478"/>
      <c r="BH84" s="1479"/>
    </row>
    <row r="85" spans="2:41" s="149" customFormat="1" ht="20.25" customHeight="1">
      <c r="B85" s="1473"/>
      <c r="C85" s="1474"/>
      <c r="D85" s="1474"/>
      <c r="E85" s="1474"/>
      <c r="F85" s="1474"/>
      <c r="G85" s="1474"/>
      <c r="H85" s="1474"/>
      <c r="I85" s="1474"/>
      <c r="J85" s="1474"/>
      <c r="K85" s="1474"/>
      <c r="L85" s="1474"/>
      <c r="M85" s="1474"/>
      <c r="N85" s="1474"/>
      <c r="O85" s="1474"/>
      <c r="P85" s="1474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</row>
    <row r="86" spans="18:47" s="74" customFormat="1" ht="20.25" customHeight="1">
      <c r="R86" s="1483"/>
      <c r="S86" s="1483"/>
      <c r="T86" s="1483"/>
      <c r="U86" s="1483"/>
      <c r="V86" s="1483"/>
      <c r="W86" s="1483"/>
      <c r="X86" s="1483"/>
      <c r="Y86" s="1483"/>
      <c r="Z86" s="1483"/>
      <c r="AA86" s="1483"/>
      <c r="AB86" s="1483"/>
      <c r="AC86" s="1483"/>
      <c r="AD86" s="1483"/>
      <c r="AE86" s="1483"/>
      <c r="AF86" s="1483"/>
      <c r="AG86" s="1483"/>
      <c r="AH86" s="1483"/>
      <c r="AI86" s="1483"/>
      <c r="AJ86" s="1483"/>
      <c r="AK86" s="1483"/>
      <c r="AL86" s="1483"/>
      <c r="AM86" s="1483"/>
      <c r="AN86" s="1483"/>
      <c r="AO86" s="1483"/>
      <c r="AP86" s="1483"/>
      <c r="AQ86" s="1483"/>
      <c r="AR86" s="1483"/>
      <c r="AS86" s="1483"/>
      <c r="AT86" s="1483"/>
      <c r="AU86" s="1483"/>
    </row>
    <row r="87" spans="2:16" s="113" customFormat="1" ht="20.25" customHeight="1"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</row>
    <row r="88" spans="5:49" s="149" customFormat="1" ht="20.25" customHeight="1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</row>
    <row r="89" s="236" customFormat="1" ht="20.25" customHeight="1"/>
    <row r="90" spans="2:60" s="236" customFormat="1" ht="20.25" customHeight="1">
      <c r="B90" s="1481"/>
      <c r="C90" s="1482"/>
      <c r="D90" s="1482"/>
      <c r="E90" s="1482"/>
      <c r="F90" s="1482"/>
      <c r="G90" s="1482"/>
      <c r="H90" s="1482"/>
      <c r="I90" s="1482"/>
      <c r="J90" s="1482"/>
      <c r="K90" s="1482"/>
      <c r="L90" s="1482"/>
      <c r="M90" s="1482"/>
      <c r="N90" s="1482"/>
      <c r="O90" s="1482"/>
      <c r="P90" s="1482"/>
      <c r="Q90" s="1482"/>
      <c r="R90" s="1482"/>
      <c r="S90" s="1482"/>
      <c r="T90" s="1482"/>
      <c r="U90" s="1482"/>
      <c r="V90" s="1482"/>
      <c r="W90" s="1482"/>
      <c r="X90" s="1482"/>
      <c r="Y90" s="1482"/>
      <c r="Z90" s="1482"/>
      <c r="AA90" s="1482"/>
      <c r="AB90" s="1482"/>
      <c r="AC90" s="1482"/>
      <c r="AD90" s="1482"/>
      <c r="AE90" s="1482"/>
      <c r="AF90" s="1482"/>
      <c r="AG90" s="1482"/>
      <c r="AH90" s="1482"/>
      <c r="AI90" s="1482"/>
      <c r="AJ90" s="1482"/>
      <c r="AK90" s="1482"/>
      <c r="AL90" s="1482"/>
      <c r="AM90" s="1482"/>
      <c r="AN90" s="1482"/>
      <c r="AO90" s="1482"/>
      <c r="AP90" s="1482"/>
      <c r="AQ90" s="1482"/>
      <c r="AR90" s="1482"/>
      <c r="AS90" s="1482"/>
      <c r="AT90" s="1482"/>
      <c r="AU90" s="1482"/>
      <c r="AV90" s="1482"/>
      <c r="AW90" s="1482"/>
      <c r="AX90" s="1482"/>
      <c r="AY90" s="1482"/>
      <c r="AZ90" s="1482"/>
      <c r="BA90" s="1482"/>
      <c r="BB90" s="1482"/>
      <c r="BC90" s="1482"/>
      <c r="BD90" s="1482"/>
      <c r="BE90" s="1482"/>
      <c r="BF90" s="1482"/>
      <c r="BG90" s="1482"/>
      <c r="BH90" s="1482"/>
    </row>
    <row r="91" spans="2:60" s="149" customFormat="1" ht="20.25" customHeight="1">
      <c r="B91" s="1482"/>
      <c r="C91" s="1482"/>
      <c r="D91" s="1482"/>
      <c r="E91" s="1482"/>
      <c r="F91" s="1482"/>
      <c r="G91" s="1482"/>
      <c r="H91" s="1482"/>
      <c r="I91" s="1482"/>
      <c r="J91" s="1482"/>
      <c r="K91" s="1482"/>
      <c r="L91" s="1482"/>
      <c r="M91" s="1482"/>
      <c r="N91" s="1482"/>
      <c r="O91" s="1482"/>
      <c r="P91" s="1482"/>
      <c r="Q91" s="1482"/>
      <c r="R91" s="1482"/>
      <c r="S91" s="1482"/>
      <c r="T91" s="1482"/>
      <c r="U91" s="1482"/>
      <c r="V91" s="1482"/>
      <c r="W91" s="1482"/>
      <c r="X91" s="1482"/>
      <c r="Y91" s="1482"/>
      <c r="Z91" s="1482"/>
      <c r="AA91" s="1482"/>
      <c r="AB91" s="1482"/>
      <c r="AC91" s="1482"/>
      <c r="AD91" s="1482"/>
      <c r="AE91" s="1482"/>
      <c r="AF91" s="1482"/>
      <c r="AG91" s="1482"/>
      <c r="AH91" s="1482"/>
      <c r="AI91" s="1482"/>
      <c r="AJ91" s="1482"/>
      <c r="AK91" s="1482"/>
      <c r="AL91" s="1482"/>
      <c r="AM91" s="1482"/>
      <c r="AN91" s="1482"/>
      <c r="AO91" s="1482"/>
      <c r="AP91" s="1482"/>
      <c r="AQ91" s="1482"/>
      <c r="AR91" s="1482"/>
      <c r="AS91" s="1482"/>
      <c r="AT91" s="1482"/>
      <c r="AU91" s="1482"/>
      <c r="AV91" s="1482"/>
      <c r="AW91" s="1482"/>
      <c r="AX91" s="1482"/>
      <c r="AY91" s="1482"/>
      <c r="AZ91" s="1482"/>
      <c r="BA91" s="1482"/>
      <c r="BB91" s="1482"/>
      <c r="BC91" s="1482"/>
      <c r="BD91" s="1482"/>
      <c r="BE91" s="1482"/>
      <c r="BF91" s="1482"/>
      <c r="BG91" s="1482"/>
      <c r="BH91" s="1482"/>
    </row>
    <row r="92" spans="5:49" s="149" customFormat="1" ht="20.25" customHeight="1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</row>
    <row r="93" spans="2:49" s="149" customFormat="1" ht="20.25" customHeight="1">
      <c r="B93" s="1473"/>
      <c r="C93" s="1474"/>
      <c r="D93" s="1474"/>
      <c r="E93" s="1474"/>
      <c r="F93" s="1474"/>
      <c r="G93" s="1474"/>
      <c r="H93" s="1474"/>
      <c r="I93" s="1474"/>
      <c r="J93" s="1474"/>
      <c r="K93" s="1474"/>
      <c r="L93" s="1474"/>
      <c r="M93" s="1474"/>
      <c r="N93" s="1474"/>
      <c r="O93" s="1474"/>
      <c r="P93" s="1474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</row>
    <row r="94" spans="2:47" s="74" customFormat="1" ht="20.25" customHeight="1">
      <c r="B94" s="1473"/>
      <c r="C94" s="1474"/>
      <c r="D94" s="1474"/>
      <c r="E94" s="1474"/>
      <c r="F94" s="1474"/>
      <c r="G94" s="1474"/>
      <c r="H94" s="1474"/>
      <c r="I94" s="1474"/>
      <c r="J94" s="1474"/>
      <c r="K94" s="1474"/>
      <c r="L94" s="1474"/>
      <c r="M94" s="1474"/>
      <c r="N94" s="1474"/>
      <c r="O94" s="1474"/>
      <c r="P94" s="1474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</row>
    <row r="95" spans="18:48" s="74" customFormat="1" ht="20.25" customHeight="1"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75"/>
    </row>
    <row r="96" s="74" customFormat="1" ht="20.25" customHeight="1">
      <c r="AV96" s="75"/>
    </row>
    <row r="97" s="74" customFormat="1" ht="20.25" customHeight="1">
      <c r="AV97" s="75"/>
    </row>
    <row r="98" s="74" customFormat="1" ht="20.25" customHeight="1">
      <c r="AV98" s="75"/>
    </row>
    <row r="99" s="74" customFormat="1" ht="20.25" customHeight="1">
      <c r="AV99" s="75"/>
    </row>
    <row r="100" s="74" customFormat="1" ht="20.25" customHeight="1">
      <c r="AV100" s="75"/>
    </row>
    <row r="101" s="74" customFormat="1" ht="20.25" customHeight="1">
      <c r="AV101" s="75"/>
    </row>
    <row r="102" s="74" customFormat="1" ht="20.25" customHeight="1">
      <c r="AV102" s="75"/>
    </row>
    <row r="103" s="74" customFormat="1" ht="20.25" customHeight="1">
      <c r="AV103" s="75"/>
    </row>
    <row r="104" s="74" customFormat="1" ht="20.25" customHeight="1">
      <c r="AV104" s="75"/>
    </row>
    <row r="105" s="74" customFormat="1" ht="20.25" customHeight="1">
      <c r="AV105" s="75"/>
    </row>
    <row r="106" s="74" customFormat="1" ht="20.25" customHeight="1">
      <c r="AV106" s="75"/>
    </row>
    <row r="107" s="74" customFormat="1" ht="20.25" customHeight="1">
      <c r="AV107" s="75"/>
    </row>
    <row r="108" s="74" customFormat="1" ht="20.25" customHeight="1">
      <c r="AV108" s="75"/>
    </row>
    <row r="109" s="74" customFormat="1" ht="20.25" customHeight="1">
      <c r="AV109" s="75"/>
    </row>
    <row r="110" s="74" customFormat="1" ht="20.25" customHeight="1">
      <c r="AV110" s="75"/>
    </row>
    <row r="111" s="74" customFormat="1" ht="20.25" customHeight="1">
      <c r="AV111" s="75"/>
    </row>
    <row r="112" s="74" customFormat="1" ht="20.25" customHeight="1">
      <c r="AV112" s="75"/>
    </row>
    <row r="113" s="74" customFormat="1" ht="20.25" customHeight="1">
      <c r="AV113" s="75"/>
    </row>
    <row r="114" s="74" customFormat="1" ht="20.25" customHeight="1">
      <c r="AV114" s="75"/>
    </row>
    <row r="115" s="74" customFormat="1" ht="20.25" customHeight="1">
      <c r="AV115" s="75"/>
    </row>
    <row r="116" s="74" customFormat="1" ht="20.25" customHeight="1">
      <c r="AV116" s="75"/>
    </row>
    <row r="117" s="74" customFormat="1" ht="20.25" customHeight="1">
      <c r="AV117" s="75"/>
    </row>
    <row r="118" s="74" customFormat="1" ht="20.25" customHeight="1">
      <c r="AV118" s="75"/>
    </row>
    <row r="119" s="74" customFormat="1" ht="20.25" customHeight="1">
      <c r="AV119" s="75"/>
    </row>
    <row r="120" s="74" customFormat="1" ht="20.25" customHeight="1">
      <c r="AV120" s="75"/>
    </row>
    <row r="121" s="74" customFormat="1" ht="20.25" customHeight="1">
      <c r="AV121" s="75"/>
    </row>
    <row r="122" s="74" customFormat="1" ht="20.25" customHeight="1">
      <c r="AV122" s="75"/>
    </row>
    <row r="123" s="74" customFormat="1" ht="20.25" customHeight="1">
      <c r="AV123" s="75"/>
    </row>
    <row r="124" s="74" customFormat="1" ht="20.25" customHeight="1">
      <c r="AV124" s="75"/>
    </row>
    <row r="125" s="74" customFormat="1" ht="20.25" customHeight="1">
      <c r="AV125" s="75"/>
    </row>
    <row r="126" s="74" customFormat="1" ht="20.25" customHeight="1">
      <c r="AV126" s="75"/>
    </row>
    <row r="127" s="74" customFormat="1" ht="20.25" customHeight="1">
      <c r="AV127" s="75"/>
    </row>
    <row r="128" s="74" customFormat="1" ht="20.25" customHeight="1">
      <c r="AV128" s="75"/>
    </row>
    <row r="129" s="74" customFormat="1" ht="20.25" customHeight="1">
      <c r="AV129" s="75"/>
    </row>
    <row r="130" s="74" customFormat="1" ht="20.25" customHeight="1">
      <c r="AV130" s="75"/>
    </row>
    <row r="131" s="74" customFormat="1" ht="20.25" customHeight="1">
      <c r="AV131" s="75"/>
    </row>
    <row r="132" s="74" customFormat="1" ht="20.25" customHeight="1">
      <c r="AV132" s="75"/>
    </row>
    <row r="133" s="74" customFormat="1" ht="20.25" customHeight="1">
      <c r="AV133" s="75"/>
    </row>
    <row r="134" s="74" customFormat="1" ht="20.25" customHeight="1">
      <c r="AV134" s="75"/>
    </row>
    <row r="135" s="74" customFormat="1" ht="20.25" customHeight="1">
      <c r="AV135" s="75"/>
    </row>
    <row r="136" s="74" customFormat="1" ht="20.25" customHeight="1">
      <c r="AV136" s="75"/>
    </row>
    <row r="137" s="74" customFormat="1" ht="20.25" customHeight="1">
      <c r="AV137" s="75"/>
    </row>
    <row r="138" s="74" customFormat="1" ht="20.25" customHeight="1">
      <c r="AV138" s="75"/>
    </row>
    <row r="139" s="74" customFormat="1" ht="20.25" customHeight="1">
      <c r="AV139" s="75"/>
    </row>
    <row r="140" s="74" customFormat="1" ht="20.25" customHeight="1">
      <c r="AV140" s="75"/>
    </row>
    <row r="141" s="74" customFormat="1" ht="20.25" customHeight="1">
      <c r="AV141" s="75"/>
    </row>
    <row r="142" s="74" customFormat="1" ht="20.25" customHeight="1">
      <c r="AV142" s="75"/>
    </row>
    <row r="143" s="74" customFormat="1" ht="20.25" customHeight="1">
      <c r="AV143" s="75"/>
    </row>
    <row r="144" s="74" customFormat="1" ht="20.25" customHeight="1">
      <c r="AV144" s="75"/>
    </row>
    <row r="145" s="74" customFormat="1" ht="20.25" customHeight="1">
      <c r="AV145" s="75"/>
    </row>
    <row r="146" s="74" customFormat="1" ht="20.25" customHeight="1">
      <c r="AV146" s="75"/>
    </row>
    <row r="147" s="74" customFormat="1" ht="20.25" customHeight="1">
      <c r="AV147" s="75"/>
    </row>
    <row r="148" s="74" customFormat="1" ht="20.25" customHeight="1">
      <c r="AV148" s="75"/>
    </row>
    <row r="149" s="74" customFormat="1" ht="20.25" customHeight="1">
      <c r="AV149" s="75"/>
    </row>
    <row r="150" s="74" customFormat="1" ht="20.25" customHeight="1">
      <c r="AV150" s="75"/>
    </row>
    <row r="151" s="74" customFormat="1" ht="20.25" customHeight="1">
      <c r="AV151" s="75"/>
    </row>
    <row r="152" s="74" customFormat="1" ht="20.25" customHeight="1">
      <c r="AV152" s="75"/>
    </row>
    <row r="153" s="74" customFormat="1" ht="20.25" customHeight="1">
      <c r="AV153" s="75"/>
    </row>
    <row r="154" s="74" customFormat="1" ht="20.25" customHeight="1">
      <c r="AV154" s="75"/>
    </row>
    <row r="155" s="74" customFormat="1" ht="20.25" customHeight="1">
      <c r="AV155" s="75"/>
    </row>
    <row r="156" s="74" customFormat="1" ht="20.25" customHeight="1">
      <c r="AV156" s="75"/>
    </row>
    <row r="157" s="74" customFormat="1" ht="20.25" customHeight="1">
      <c r="AV157" s="75"/>
    </row>
    <row r="158" s="74" customFormat="1" ht="20.25" customHeight="1">
      <c r="AV158" s="75"/>
    </row>
    <row r="159" s="74" customFormat="1" ht="20.25" customHeight="1">
      <c r="AV159" s="75"/>
    </row>
    <row r="160" s="74" customFormat="1" ht="20.25" customHeight="1">
      <c r="AV160" s="75"/>
    </row>
    <row r="161" s="74" customFormat="1" ht="20.25" customHeight="1">
      <c r="AV161" s="75"/>
    </row>
    <row r="162" s="74" customFormat="1" ht="20.25" customHeight="1">
      <c r="AV162" s="75"/>
    </row>
    <row r="163" s="74" customFormat="1" ht="20.25" customHeight="1">
      <c r="AV163" s="75"/>
    </row>
    <row r="164" s="74" customFormat="1" ht="20.25" customHeight="1">
      <c r="AV164" s="75"/>
    </row>
    <row r="165" s="74" customFormat="1" ht="20.25" customHeight="1">
      <c r="AV165" s="75"/>
    </row>
    <row r="166" s="74" customFormat="1" ht="20.25" customHeight="1">
      <c r="AV166" s="75"/>
    </row>
    <row r="167" s="74" customFormat="1" ht="20.25" customHeight="1">
      <c r="AV167" s="75"/>
    </row>
    <row r="168" s="74" customFormat="1" ht="20.25" customHeight="1">
      <c r="AV168" s="75"/>
    </row>
    <row r="169" s="74" customFormat="1" ht="20.25" customHeight="1">
      <c r="AV169" s="75"/>
    </row>
    <row r="170" s="74" customFormat="1" ht="20.25" customHeight="1">
      <c r="AV170" s="75"/>
    </row>
    <row r="171" s="74" customFormat="1" ht="20.25" customHeight="1">
      <c r="AV171" s="75"/>
    </row>
    <row r="172" s="74" customFormat="1" ht="20.25" customHeight="1">
      <c r="AV172" s="75"/>
    </row>
    <row r="173" s="74" customFormat="1" ht="20.25" customHeight="1">
      <c r="AV173" s="75"/>
    </row>
    <row r="174" s="74" customFormat="1" ht="20.25" customHeight="1">
      <c r="AV174" s="75"/>
    </row>
    <row r="175" s="74" customFormat="1" ht="20.25" customHeight="1">
      <c r="AV175" s="75"/>
    </row>
    <row r="176" s="74" customFormat="1" ht="20.25" customHeight="1">
      <c r="AV176" s="75"/>
    </row>
    <row r="177" s="74" customFormat="1" ht="20.25" customHeight="1">
      <c r="AV177" s="75"/>
    </row>
    <row r="178" s="74" customFormat="1" ht="20.25" customHeight="1">
      <c r="AV178" s="75"/>
    </row>
    <row r="179" s="74" customFormat="1" ht="20.25" customHeight="1">
      <c r="AV179" s="75"/>
    </row>
    <row r="180" s="74" customFormat="1" ht="20.25" customHeight="1">
      <c r="AV180" s="75"/>
    </row>
    <row r="181" s="74" customFormat="1" ht="20.25" customHeight="1">
      <c r="AV181" s="75"/>
    </row>
    <row r="182" s="74" customFormat="1" ht="20.25" customHeight="1">
      <c r="AV182" s="75"/>
    </row>
    <row r="183" s="74" customFormat="1" ht="20.25" customHeight="1">
      <c r="AV183" s="75"/>
    </row>
    <row r="184" s="74" customFormat="1" ht="20.25" customHeight="1">
      <c r="AV184" s="75"/>
    </row>
    <row r="185" s="74" customFormat="1" ht="20.25" customHeight="1">
      <c r="AV185" s="75"/>
    </row>
    <row r="186" s="74" customFormat="1" ht="20.25" customHeight="1">
      <c r="AV186" s="75"/>
    </row>
    <row r="187" s="74" customFormat="1" ht="20.25" customHeight="1">
      <c r="AV187" s="75"/>
    </row>
    <row r="188" s="74" customFormat="1" ht="20.25" customHeight="1">
      <c r="AV188" s="75"/>
    </row>
    <row r="189" s="74" customFormat="1" ht="20.25" customHeight="1">
      <c r="AV189" s="75"/>
    </row>
    <row r="190" s="74" customFormat="1" ht="20.25" customHeight="1">
      <c r="AV190" s="75"/>
    </row>
    <row r="191" s="74" customFormat="1" ht="20.25" customHeight="1">
      <c r="AV191" s="75"/>
    </row>
    <row r="192" s="74" customFormat="1" ht="20.25" customHeight="1">
      <c r="AV192" s="75"/>
    </row>
    <row r="193" s="74" customFormat="1" ht="20.25" customHeight="1">
      <c r="AV193" s="75"/>
    </row>
    <row r="194" s="74" customFormat="1" ht="20.25" customHeight="1">
      <c r="AV194" s="75"/>
    </row>
    <row r="195" s="74" customFormat="1" ht="20.25" customHeight="1">
      <c r="AV195" s="75"/>
    </row>
    <row r="196" s="74" customFormat="1" ht="20.25" customHeight="1">
      <c r="AV196" s="75"/>
    </row>
    <row r="197" s="74" customFormat="1" ht="20.25" customHeight="1">
      <c r="AV197" s="75"/>
    </row>
    <row r="198" s="74" customFormat="1" ht="20.25" customHeight="1">
      <c r="AV198" s="75"/>
    </row>
    <row r="199" s="74" customFormat="1" ht="20.25" customHeight="1">
      <c r="AV199" s="75"/>
    </row>
    <row r="200" s="74" customFormat="1" ht="20.25" customHeight="1">
      <c r="AV200" s="75"/>
    </row>
    <row r="201" s="74" customFormat="1" ht="20.25" customHeight="1">
      <c r="AV201" s="75"/>
    </row>
    <row r="202" s="74" customFormat="1" ht="20.25" customHeight="1">
      <c r="AV202" s="75"/>
    </row>
    <row r="203" s="74" customFormat="1" ht="20.25" customHeight="1">
      <c r="AV203" s="75"/>
    </row>
    <row r="204" s="74" customFormat="1" ht="20.25" customHeight="1">
      <c r="AV204" s="75"/>
    </row>
    <row r="205" s="74" customFormat="1" ht="20.25" customHeight="1">
      <c r="AV205" s="75"/>
    </row>
    <row r="206" s="74" customFormat="1" ht="20.25" customHeight="1">
      <c r="AV206" s="75"/>
    </row>
    <row r="207" s="74" customFormat="1" ht="20.25" customHeight="1">
      <c r="AV207" s="75"/>
    </row>
    <row r="208" s="74" customFormat="1" ht="20.25" customHeight="1">
      <c r="AV208" s="75"/>
    </row>
    <row r="209" s="74" customFormat="1" ht="20.25" customHeight="1">
      <c r="AV209" s="75"/>
    </row>
    <row r="210" s="74" customFormat="1" ht="20.25" customHeight="1">
      <c r="AV210" s="75"/>
    </row>
    <row r="211" s="74" customFormat="1" ht="20.25" customHeight="1">
      <c r="AV211" s="75"/>
    </row>
    <row r="212" s="74" customFormat="1" ht="20.25" customHeight="1">
      <c r="AV212" s="75"/>
    </row>
    <row r="213" s="74" customFormat="1" ht="20.25" customHeight="1">
      <c r="AV213" s="75"/>
    </row>
    <row r="214" s="74" customFormat="1" ht="20.25" customHeight="1">
      <c r="AV214" s="75"/>
    </row>
    <row r="215" s="74" customFormat="1" ht="20.25" customHeight="1">
      <c r="AV215" s="75"/>
    </row>
    <row r="216" s="74" customFormat="1" ht="20.25" customHeight="1">
      <c r="AV216" s="75"/>
    </row>
    <row r="217" s="74" customFormat="1" ht="20.25" customHeight="1">
      <c r="AV217" s="75"/>
    </row>
    <row r="218" s="74" customFormat="1" ht="20.25" customHeight="1">
      <c r="AV218" s="75"/>
    </row>
    <row r="219" s="74" customFormat="1" ht="20.25" customHeight="1">
      <c r="AV219" s="75"/>
    </row>
    <row r="220" s="74" customFormat="1" ht="20.25" customHeight="1">
      <c r="AV220" s="75"/>
    </row>
    <row r="221" s="74" customFormat="1" ht="20.25" customHeight="1">
      <c r="AV221" s="75"/>
    </row>
    <row r="222" s="74" customFormat="1" ht="20.25" customHeight="1">
      <c r="AV222" s="75"/>
    </row>
    <row r="223" s="74" customFormat="1" ht="20.25" customHeight="1">
      <c r="AV223" s="75"/>
    </row>
    <row r="224" s="74" customFormat="1" ht="20.25" customHeight="1">
      <c r="AV224" s="75"/>
    </row>
    <row r="225" s="74" customFormat="1" ht="20.25" customHeight="1">
      <c r="AV225" s="75"/>
    </row>
    <row r="226" s="74" customFormat="1" ht="20.25" customHeight="1">
      <c r="AV226" s="75"/>
    </row>
    <row r="227" s="74" customFormat="1" ht="20.25" customHeight="1">
      <c r="AV227" s="75"/>
    </row>
    <row r="228" s="74" customFormat="1" ht="20.25" customHeight="1">
      <c r="AV228" s="75"/>
    </row>
    <row r="229" s="74" customFormat="1" ht="20.25" customHeight="1">
      <c r="AV229" s="75"/>
    </row>
    <row r="230" s="74" customFormat="1" ht="20.25" customHeight="1">
      <c r="AV230" s="75"/>
    </row>
    <row r="231" s="74" customFormat="1" ht="20.25" customHeight="1">
      <c r="AV231" s="75"/>
    </row>
    <row r="232" s="74" customFormat="1" ht="20.25" customHeight="1">
      <c r="AV232" s="75"/>
    </row>
    <row r="233" s="74" customFormat="1" ht="20.25" customHeight="1">
      <c r="AV233" s="75"/>
    </row>
    <row r="234" s="74" customFormat="1" ht="20.25" customHeight="1">
      <c r="AV234" s="75"/>
    </row>
    <row r="235" s="74" customFormat="1" ht="20.25" customHeight="1">
      <c r="AV235" s="75"/>
    </row>
    <row r="236" s="74" customFormat="1" ht="20.25" customHeight="1">
      <c r="AV236" s="75"/>
    </row>
    <row r="237" s="74" customFormat="1" ht="20.25" customHeight="1">
      <c r="AV237" s="75"/>
    </row>
    <row r="238" s="74" customFormat="1" ht="20.25" customHeight="1">
      <c r="AV238" s="75"/>
    </row>
    <row r="239" s="74" customFormat="1" ht="20.25" customHeight="1">
      <c r="AV239" s="75"/>
    </row>
    <row r="240" s="74" customFormat="1" ht="20.25" customHeight="1">
      <c r="AV240" s="75"/>
    </row>
    <row r="241" s="74" customFormat="1" ht="20.25" customHeight="1">
      <c r="AV241" s="75"/>
    </row>
    <row r="242" s="74" customFormat="1" ht="20.25" customHeight="1">
      <c r="AV242" s="75"/>
    </row>
    <row r="243" s="74" customFormat="1" ht="20.25" customHeight="1">
      <c r="AV243" s="75"/>
    </row>
    <row r="244" s="74" customFormat="1" ht="20.25" customHeight="1">
      <c r="AV244" s="75"/>
    </row>
    <row r="245" s="74" customFormat="1" ht="20.25" customHeight="1">
      <c r="AV245" s="75"/>
    </row>
    <row r="246" s="74" customFormat="1" ht="20.25" customHeight="1">
      <c r="AV246" s="75"/>
    </row>
    <row r="247" s="74" customFormat="1" ht="20.25" customHeight="1">
      <c r="AV247" s="75"/>
    </row>
    <row r="248" s="74" customFormat="1" ht="20.25" customHeight="1">
      <c r="AV248" s="75"/>
    </row>
    <row r="249" s="74" customFormat="1" ht="20.25" customHeight="1">
      <c r="AV249" s="75"/>
    </row>
    <row r="250" s="74" customFormat="1" ht="20.25" customHeight="1">
      <c r="AV250" s="75"/>
    </row>
    <row r="251" s="74" customFormat="1" ht="20.25" customHeight="1">
      <c r="AV251" s="75"/>
    </row>
    <row r="252" s="74" customFormat="1" ht="20.25" customHeight="1">
      <c r="AV252" s="75"/>
    </row>
    <row r="253" s="74" customFormat="1" ht="20.25" customHeight="1">
      <c r="AV253" s="75"/>
    </row>
    <row r="254" s="74" customFormat="1" ht="20.25" customHeight="1">
      <c r="AV254" s="75"/>
    </row>
    <row r="255" s="74" customFormat="1" ht="20.25" customHeight="1">
      <c r="AV255" s="75"/>
    </row>
    <row r="256" s="74" customFormat="1" ht="20.25" customHeight="1">
      <c r="AV256" s="75"/>
    </row>
    <row r="257" s="74" customFormat="1" ht="20.25" customHeight="1">
      <c r="AV257" s="75"/>
    </row>
    <row r="258" s="74" customFormat="1" ht="20.25" customHeight="1">
      <c r="AV258" s="75"/>
    </row>
    <row r="259" s="74" customFormat="1" ht="20.25" customHeight="1">
      <c r="AV259" s="75"/>
    </row>
    <row r="260" s="74" customFormat="1" ht="20.25" customHeight="1">
      <c r="AV260" s="75"/>
    </row>
    <row r="261" s="74" customFormat="1" ht="20.25" customHeight="1">
      <c r="AV261" s="75"/>
    </row>
    <row r="262" s="74" customFormat="1" ht="20.25" customHeight="1">
      <c r="AV262" s="75"/>
    </row>
    <row r="263" s="74" customFormat="1" ht="20.25" customHeight="1">
      <c r="AV263" s="75"/>
    </row>
    <row r="264" s="74" customFormat="1" ht="20.25" customHeight="1">
      <c r="AV264" s="75"/>
    </row>
    <row r="265" s="74" customFormat="1" ht="20.25" customHeight="1">
      <c r="AV265" s="75"/>
    </row>
    <row r="266" s="74" customFormat="1" ht="20.25" customHeight="1">
      <c r="AV266" s="75"/>
    </row>
    <row r="267" s="74" customFormat="1" ht="20.25" customHeight="1">
      <c r="AV267" s="75"/>
    </row>
    <row r="268" s="74" customFormat="1" ht="20.25" customHeight="1">
      <c r="AV268" s="75"/>
    </row>
    <row r="269" s="74" customFormat="1" ht="20.25" customHeight="1">
      <c r="AV269" s="75"/>
    </row>
    <row r="270" s="74" customFormat="1" ht="20.25" customHeight="1">
      <c r="AV270" s="75"/>
    </row>
    <row r="271" s="74" customFormat="1" ht="20.25" customHeight="1">
      <c r="AV271" s="75"/>
    </row>
    <row r="272" s="74" customFormat="1" ht="20.25" customHeight="1">
      <c r="AV272" s="75"/>
    </row>
    <row r="273" s="74" customFormat="1" ht="20.25" customHeight="1">
      <c r="AV273" s="75"/>
    </row>
    <row r="274" s="74" customFormat="1" ht="20.25" customHeight="1">
      <c r="AV274" s="75"/>
    </row>
    <row r="275" s="74" customFormat="1" ht="20.25" customHeight="1">
      <c r="AV275" s="75"/>
    </row>
    <row r="276" s="74" customFormat="1" ht="20.25" customHeight="1">
      <c r="AV276" s="75"/>
    </row>
    <row r="277" s="74" customFormat="1" ht="20.25" customHeight="1">
      <c r="AV277" s="75"/>
    </row>
    <row r="278" s="74" customFormat="1" ht="20.25" customHeight="1">
      <c r="AV278" s="75"/>
    </row>
    <row r="279" s="74" customFormat="1" ht="20.25" customHeight="1">
      <c r="AV279" s="75"/>
    </row>
    <row r="280" s="74" customFormat="1" ht="20.25" customHeight="1">
      <c r="AV280" s="75"/>
    </row>
    <row r="281" s="74" customFormat="1" ht="20.25" customHeight="1">
      <c r="AV281" s="75"/>
    </row>
    <row r="282" s="74" customFormat="1" ht="20.25" customHeight="1">
      <c r="AV282" s="75"/>
    </row>
    <row r="283" s="74" customFormat="1" ht="20.25" customHeight="1">
      <c r="AV283" s="75"/>
    </row>
    <row r="284" s="74" customFormat="1" ht="20.25" customHeight="1">
      <c r="AV284" s="75"/>
    </row>
    <row r="285" s="74" customFormat="1" ht="20.25" customHeight="1">
      <c r="AV285" s="75"/>
    </row>
    <row r="286" s="74" customFormat="1" ht="20.25" customHeight="1">
      <c r="AV286" s="75"/>
    </row>
    <row r="287" s="74" customFormat="1" ht="20.25" customHeight="1">
      <c r="AV287" s="75"/>
    </row>
    <row r="288" s="74" customFormat="1" ht="20.25" customHeight="1">
      <c r="AV288" s="75"/>
    </row>
    <row r="289" s="74" customFormat="1" ht="20.25" customHeight="1">
      <c r="AV289" s="75"/>
    </row>
    <row r="290" s="74" customFormat="1" ht="20.25" customHeight="1">
      <c r="AV290" s="75"/>
    </row>
    <row r="291" s="74" customFormat="1" ht="20.25" customHeight="1">
      <c r="AV291" s="75"/>
    </row>
    <row r="292" s="74" customFormat="1" ht="20.25" customHeight="1">
      <c r="AV292" s="75"/>
    </row>
    <row r="293" s="74" customFormat="1" ht="20.25" customHeight="1">
      <c r="AV293" s="75"/>
    </row>
    <row r="294" s="74" customFormat="1" ht="20.25" customHeight="1">
      <c r="AV294" s="75"/>
    </row>
    <row r="295" s="74" customFormat="1" ht="20.25" customHeight="1">
      <c r="AV295" s="75"/>
    </row>
    <row r="296" s="74" customFormat="1" ht="20.25" customHeight="1">
      <c r="AV296" s="75"/>
    </row>
    <row r="297" s="74" customFormat="1" ht="20.25" customHeight="1">
      <c r="AV297" s="75"/>
    </row>
    <row r="298" s="74" customFormat="1" ht="20.25" customHeight="1">
      <c r="AV298" s="75"/>
    </row>
    <row r="299" s="74" customFormat="1" ht="20.25" customHeight="1">
      <c r="AV299" s="75"/>
    </row>
    <row r="300" s="74" customFormat="1" ht="20.25" customHeight="1">
      <c r="AV300" s="75"/>
    </row>
    <row r="301" s="74" customFormat="1" ht="20.25" customHeight="1">
      <c r="AV301" s="75"/>
    </row>
    <row r="302" s="74" customFormat="1" ht="20.25" customHeight="1">
      <c r="AV302" s="75"/>
    </row>
    <row r="303" s="74" customFormat="1" ht="20.25" customHeight="1">
      <c r="AV303" s="75"/>
    </row>
    <row r="304" s="74" customFormat="1" ht="20.25" customHeight="1">
      <c r="AV304" s="75"/>
    </row>
    <row r="305" s="74" customFormat="1" ht="20.25" customHeight="1">
      <c r="AV305" s="75"/>
    </row>
    <row r="306" s="74" customFormat="1" ht="20.25" customHeight="1">
      <c r="AV306" s="75"/>
    </row>
    <row r="307" s="74" customFormat="1" ht="20.25" customHeight="1">
      <c r="AV307" s="75"/>
    </row>
    <row r="308" s="74" customFormat="1" ht="20.25" customHeight="1">
      <c r="AV308" s="75"/>
    </row>
    <row r="309" s="74" customFormat="1" ht="20.25" customHeight="1">
      <c r="AV309" s="75"/>
    </row>
    <row r="310" s="74" customFormat="1" ht="20.25" customHeight="1">
      <c r="AV310" s="75"/>
    </row>
    <row r="311" s="74" customFormat="1" ht="20.25" customHeight="1">
      <c r="AV311" s="75"/>
    </row>
    <row r="312" s="74" customFormat="1" ht="20.25" customHeight="1">
      <c r="AV312" s="75"/>
    </row>
    <row r="313" s="74" customFormat="1" ht="20.25" customHeight="1">
      <c r="AV313" s="75"/>
    </row>
    <row r="314" s="74" customFormat="1" ht="20.25" customHeight="1">
      <c r="AV314" s="75"/>
    </row>
    <row r="315" s="74" customFormat="1" ht="20.25" customHeight="1">
      <c r="AV315" s="75"/>
    </row>
    <row r="316" s="74" customFormat="1" ht="20.25" customHeight="1">
      <c r="AV316" s="75"/>
    </row>
    <row r="317" s="74" customFormat="1" ht="20.25" customHeight="1">
      <c r="AV317" s="75"/>
    </row>
    <row r="318" s="74" customFormat="1" ht="20.25" customHeight="1">
      <c r="AV318" s="75"/>
    </row>
    <row r="319" s="74" customFormat="1" ht="20.25" customHeight="1">
      <c r="AV319" s="75"/>
    </row>
    <row r="320" s="74" customFormat="1" ht="20.25" customHeight="1">
      <c r="AV320" s="75"/>
    </row>
    <row r="321" s="74" customFormat="1" ht="20.25" customHeight="1">
      <c r="AV321" s="75"/>
    </row>
    <row r="322" s="74" customFormat="1" ht="20.25" customHeight="1">
      <c r="AV322" s="75"/>
    </row>
    <row r="323" s="74" customFormat="1" ht="20.25" customHeight="1">
      <c r="AV323" s="75"/>
    </row>
    <row r="324" s="74" customFormat="1" ht="20.25" customHeight="1">
      <c r="AV324" s="75"/>
    </row>
    <row r="325" s="74" customFormat="1" ht="20.25" customHeight="1">
      <c r="AV325" s="75"/>
    </row>
    <row r="326" s="74" customFormat="1" ht="20.25" customHeight="1">
      <c r="AV326" s="75"/>
    </row>
    <row r="327" s="74" customFormat="1" ht="20.25" customHeight="1">
      <c r="AV327" s="75"/>
    </row>
    <row r="328" s="74" customFormat="1" ht="20.25" customHeight="1">
      <c r="AV328" s="75"/>
    </row>
    <row r="329" s="74" customFormat="1" ht="20.25" customHeight="1">
      <c r="AV329" s="75"/>
    </row>
    <row r="330" s="74" customFormat="1" ht="20.25" customHeight="1">
      <c r="AV330" s="75"/>
    </row>
    <row r="331" s="74" customFormat="1" ht="20.25" customHeight="1">
      <c r="AV331" s="75"/>
    </row>
    <row r="332" s="74" customFormat="1" ht="20.25" customHeight="1">
      <c r="AV332" s="75"/>
    </row>
    <row r="333" s="74" customFormat="1" ht="20.25" customHeight="1">
      <c r="AV333" s="75"/>
    </row>
    <row r="334" s="74" customFormat="1" ht="20.25" customHeight="1">
      <c r="AV334" s="75"/>
    </row>
    <row r="335" s="74" customFormat="1" ht="20.25" customHeight="1">
      <c r="AV335" s="75"/>
    </row>
    <row r="336" s="74" customFormat="1" ht="20.25" customHeight="1">
      <c r="AV336" s="75"/>
    </row>
    <row r="337" s="74" customFormat="1" ht="20.25" customHeight="1">
      <c r="AV337" s="75"/>
    </row>
    <row r="338" s="74" customFormat="1" ht="20.25" customHeight="1">
      <c r="AV338" s="75"/>
    </row>
    <row r="339" s="74" customFormat="1" ht="20.25" customHeight="1">
      <c r="AV339" s="75"/>
    </row>
    <row r="340" s="74" customFormat="1" ht="20.25" customHeight="1">
      <c r="AV340" s="75"/>
    </row>
    <row r="341" s="74" customFormat="1" ht="20.25" customHeight="1">
      <c r="AV341" s="75"/>
    </row>
    <row r="342" s="74" customFormat="1" ht="20.25" customHeight="1">
      <c r="AV342" s="75"/>
    </row>
    <row r="343" s="74" customFormat="1" ht="20.25" customHeight="1">
      <c r="AV343" s="75"/>
    </row>
    <row r="344" s="74" customFormat="1" ht="20.25" customHeight="1">
      <c r="AV344" s="75"/>
    </row>
    <row r="345" s="74" customFormat="1" ht="20.25" customHeight="1">
      <c r="AV345" s="75"/>
    </row>
    <row r="346" s="74" customFormat="1" ht="20.25" customHeight="1">
      <c r="AV346" s="75"/>
    </row>
    <row r="347" s="74" customFormat="1" ht="20.25" customHeight="1">
      <c r="AV347" s="75"/>
    </row>
    <row r="348" s="74" customFormat="1" ht="20.25" customHeight="1">
      <c r="AV348" s="75"/>
    </row>
    <row r="349" s="74" customFormat="1" ht="20.25" customHeight="1">
      <c r="AV349" s="75"/>
    </row>
    <row r="350" s="74" customFormat="1" ht="20.25" customHeight="1">
      <c r="AV350" s="75"/>
    </row>
    <row r="351" s="74" customFormat="1" ht="20.25" customHeight="1">
      <c r="AV351" s="75"/>
    </row>
    <row r="352" s="74" customFormat="1" ht="20.25" customHeight="1">
      <c r="AV352" s="75"/>
    </row>
    <row r="353" s="74" customFormat="1" ht="20.25" customHeight="1">
      <c r="AV353" s="75"/>
    </row>
    <row r="354" s="74" customFormat="1" ht="20.25" customHeight="1">
      <c r="AV354" s="75"/>
    </row>
    <row r="355" s="74" customFormat="1" ht="20.25" customHeight="1">
      <c r="AV355" s="75"/>
    </row>
    <row r="356" s="74" customFormat="1" ht="20.25" customHeight="1">
      <c r="AV356" s="75"/>
    </row>
    <row r="357" s="74" customFormat="1" ht="20.25" customHeight="1">
      <c r="AV357" s="75"/>
    </row>
    <row r="358" s="74" customFormat="1" ht="20.25" customHeight="1">
      <c r="AV358" s="75"/>
    </row>
    <row r="359" s="74" customFormat="1" ht="20.25" customHeight="1">
      <c r="AV359" s="75"/>
    </row>
    <row r="360" s="74" customFormat="1" ht="20.25" customHeight="1">
      <c r="AV360" s="75"/>
    </row>
    <row r="361" s="74" customFormat="1" ht="20.25" customHeight="1">
      <c r="AV361" s="75"/>
    </row>
    <row r="362" s="74" customFormat="1" ht="20.25" customHeight="1">
      <c r="AV362" s="75"/>
    </row>
    <row r="363" s="74" customFormat="1" ht="20.25" customHeight="1">
      <c r="AV363" s="75"/>
    </row>
    <row r="364" s="74" customFormat="1" ht="20.25" customHeight="1">
      <c r="AV364" s="75"/>
    </row>
    <row r="365" s="74" customFormat="1" ht="20.25" customHeight="1">
      <c r="AV365" s="75"/>
    </row>
    <row r="366" s="74" customFormat="1" ht="20.25" customHeight="1">
      <c r="AV366" s="75"/>
    </row>
    <row r="367" s="74" customFormat="1" ht="20.25" customHeight="1">
      <c r="AV367" s="75"/>
    </row>
    <row r="368" s="74" customFormat="1" ht="20.25" customHeight="1">
      <c r="AV368" s="75"/>
    </row>
    <row r="369" s="74" customFormat="1" ht="20.25" customHeight="1">
      <c r="AV369" s="75"/>
    </row>
    <row r="370" s="74" customFormat="1" ht="20.25" customHeight="1">
      <c r="AV370" s="75"/>
    </row>
    <row r="371" s="74" customFormat="1" ht="20.25" customHeight="1">
      <c r="AV371" s="75"/>
    </row>
    <row r="372" s="74" customFormat="1" ht="20.25" customHeight="1">
      <c r="AV372" s="75"/>
    </row>
    <row r="373" s="74" customFormat="1" ht="20.25" customHeight="1">
      <c r="AV373" s="75"/>
    </row>
    <row r="374" s="74" customFormat="1" ht="20.25" customHeight="1">
      <c r="AV374" s="75"/>
    </row>
    <row r="375" s="74" customFormat="1" ht="20.25" customHeight="1">
      <c r="AV375" s="75"/>
    </row>
    <row r="376" s="74" customFormat="1" ht="20.25" customHeight="1">
      <c r="AV376" s="75"/>
    </row>
    <row r="377" s="74" customFormat="1" ht="20.25" customHeight="1">
      <c r="AV377" s="75"/>
    </row>
    <row r="378" s="74" customFormat="1" ht="20.25" customHeight="1">
      <c r="AV378" s="75"/>
    </row>
    <row r="379" s="74" customFormat="1" ht="20.25" customHeight="1">
      <c r="AV379" s="75"/>
    </row>
    <row r="380" s="74" customFormat="1" ht="20.25" customHeight="1">
      <c r="AV380" s="75"/>
    </row>
    <row r="381" s="74" customFormat="1" ht="20.25" customHeight="1">
      <c r="AV381" s="75"/>
    </row>
    <row r="382" s="74" customFormat="1" ht="20.25" customHeight="1">
      <c r="AV382" s="75"/>
    </row>
    <row r="383" s="74" customFormat="1" ht="20.25" customHeight="1">
      <c r="AV383" s="75"/>
    </row>
    <row r="384" s="74" customFormat="1" ht="20.25" customHeight="1">
      <c r="AV384" s="75"/>
    </row>
    <row r="385" s="74" customFormat="1" ht="20.25" customHeight="1">
      <c r="AV385" s="75"/>
    </row>
    <row r="386" s="74" customFormat="1" ht="20.25" customHeight="1">
      <c r="AV386" s="75"/>
    </row>
    <row r="387" s="74" customFormat="1" ht="20.25" customHeight="1">
      <c r="AV387" s="75"/>
    </row>
    <row r="388" s="74" customFormat="1" ht="20.25" customHeight="1">
      <c r="AV388" s="75"/>
    </row>
    <row r="389" s="74" customFormat="1" ht="20.25" customHeight="1">
      <c r="AV389" s="75"/>
    </row>
    <row r="390" s="74" customFormat="1" ht="20.25" customHeight="1">
      <c r="AV390" s="75"/>
    </row>
    <row r="391" s="74" customFormat="1" ht="20.25" customHeight="1">
      <c r="AV391" s="75"/>
    </row>
  </sheetData>
  <sheetProtection password="CFBF" sheet="1" selectLockedCells="1"/>
  <mergeCells count="64">
    <mergeCell ref="L47:M48"/>
    <mergeCell ref="N49:AZ50"/>
    <mergeCell ref="E39:BH39"/>
    <mergeCell ref="BA47:BH48"/>
    <mergeCell ref="BA61:BH62"/>
    <mergeCell ref="L63:M64"/>
    <mergeCell ref="N63:AZ64"/>
    <mergeCell ref="BA63:BH64"/>
    <mergeCell ref="BA57:BH58"/>
    <mergeCell ref="N47:AZ48"/>
    <mergeCell ref="L55:M56"/>
    <mergeCell ref="L57:M58"/>
    <mergeCell ref="N57:AZ58"/>
    <mergeCell ref="L61:M62"/>
    <mergeCell ref="L53:M54"/>
    <mergeCell ref="N53:AZ54"/>
    <mergeCell ref="E74:AW75"/>
    <mergeCell ref="N61:AZ62"/>
    <mergeCell ref="B70:BH71"/>
    <mergeCell ref="N59:AZ60"/>
    <mergeCell ref="BA59:BH60"/>
    <mergeCell ref="BA75:BH75"/>
    <mergeCell ref="B67:BH69"/>
    <mergeCell ref="L59:M60"/>
    <mergeCell ref="B1:BH2"/>
    <mergeCell ref="N55:AZ56"/>
    <mergeCell ref="E43:J43"/>
    <mergeCell ref="L49:M50"/>
    <mergeCell ref="E41:BH41"/>
    <mergeCell ref="E11:BH12"/>
    <mergeCell ref="E24:BH25"/>
    <mergeCell ref="E26:BH27"/>
    <mergeCell ref="L51:M52"/>
    <mergeCell ref="N51:AZ52"/>
    <mergeCell ref="B6:BH7"/>
    <mergeCell ref="L45:M46"/>
    <mergeCell ref="T16:Z16"/>
    <mergeCell ref="E18:BH18"/>
    <mergeCell ref="E20:BH20"/>
    <mergeCell ref="E31:BH33"/>
    <mergeCell ref="N45:AZ46"/>
    <mergeCell ref="BA45:BH46"/>
    <mergeCell ref="E34:BH35"/>
    <mergeCell ref="BA43:BH44"/>
    <mergeCell ref="AP81:BH81"/>
    <mergeCell ref="AP80:BH80"/>
    <mergeCell ref="E14:BH14"/>
    <mergeCell ref="L43:M44"/>
    <mergeCell ref="N43:AZ44"/>
    <mergeCell ref="E36:BI37"/>
    <mergeCell ref="BA49:BH50"/>
    <mergeCell ref="BA53:BH54"/>
    <mergeCell ref="BA51:BH52"/>
    <mergeCell ref="BA55:BH56"/>
    <mergeCell ref="B84:P84"/>
    <mergeCell ref="AP83:BH84"/>
    <mergeCell ref="E28:BH28"/>
    <mergeCell ref="E29:BG29"/>
    <mergeCell ref="B94:P94"/>
    <mergeCell ref="B93:P93"/>
    <mergeCell ref="B90:BH91"/>
    <mergeCell ref="B85:P85"/>
    <mergeCell ref="R86:AU86"/>
    <mergeCell ref="B77:BH7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8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120"/>
  <sheetViews>
    <sheetView showGridLines="0" view="pageBreakPreview" zoomScale="40" zoomScaleNormal="50" zoomScaleSheetLayoutView="40" zoomScalePageLayoutView="50" workbookViewId="0" topLeftCell="A1">
      <selection activeCell="D119" sqref="D119"/>
    </sheetView>
  </sheetViews>
  <sheetFormatPr defaultColWidth="9.140625" defaultRowHeight="20.25" customHeight="1"/>
  <cols>
    <col min="1" max="1" width="9.00390625" style="267" customWidth="1"/>
    <col min="2" max="2" width="205.140625" style="245" customWidth="1"/>
    <col min="3" max="3" width="62.421875" style="245" customWidth="1"/>
    <col min="4" max="4" width="60.28125" style="245" customWidth="1"/>
    <col min="5" max="36" width="9.140625" style="245" customWidth="1"/>
    <col min="37" max="37" width="9.140625" style="246" customWidth="1"/>
    <col min="38" max="16384" width="9.140625" style="245" customWidth="1"/>
  </cols>
  <sheetData>
    <row r="1" spans="1:4" ht="74.25" customHeight="1">
      <c r="A1" s="18"/>
      <c r="B1" s="16" t="s">
        <v>300</v>
      </c>
      <c r="C1" s="16"/>
      <c r="D1" s="16"/>
    </row>
    <row r="2" spans="1:37" s="248" customFormat="1" ht="43.5" customHeight="1">
      <c r="A2" s="247"/>
      <c r="B2" s="1515" t="s">
        <v>654</v>
      </c>
      <c r="C2" s="1515"/>
      <c r="D2" s="1515"/>
      <c r="AK2" s="249"/>
    </row>
    <row r="3" spans="1:37" s="248" customFormat="1" ht="53.25" customHeight="1">
      <c r="A3" s="250"/>
      <c r="B3" s="1515" t="s">
        <v>655</v>
      </c>
      <c r="C3" s="1515"/>
      <c r="D3" s="1515"/>
      <c r="AK3" s="249"/>
    </row>
    <row r="4" spans="1:37" s="248" customFormat="1" ht="43.5" customHeight="1">
      <c r="A4" s="247"/>
      <c r="B4" s="1520"/>
      <c r="C4" s="1520"/>
      <c r="D4" s="1520"/>
      <c r="AK4" s="249"/>
    </row>
    <row r="5" spans="1:79" s="251" customFormat="1" ht="39" customHeight="1">
      <c r="A5" s="298" t="s">
        <v>314</v>
      </c>
      <c r="B5" s="298"/>
      <c r="C5" s="298"/>
      <c r="D5" s="298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</row>
    <row r="6" spans="1:37" s="248" customFormat="1" ht="43.5" customHeight="1">
      <c r="A6" s="247"/>
      <c r="B6" s="1514" t="s">
        <v>656</v>
      </c>
      <c r="C6" s="1514"/>
      <c r="D6" s="1514"/>
      <c r="AK6" s="249"/>
    </row>
    <row r="7" spans="1:37" s="248" customFormat="1" ht="43.5" customHeight="1">
      <c r="A7" s="247"/>
      <c r="B7" s="1514"/>
      <c r="C7" s="1514"/>
      <c r="D7" s="1514"/>
      <c r="AK7" s="249"/>
    </row>
    <row r="8" spans="1:37" s="248" customFormat="1" ht="43.5" customHeight="1">
      <c r="A8" s="247"/>
      <c r="B8" s="1521"/>
      <c r="C8" s="1521"/>
      <c r="D8" s="1521"/>
      <c r="AK8" s="249"/>
    </row>
    <row r="9" spans="1:79" s="251" customFormat="1" ht="39" customHeight="1">
      <c r="A9" s="253" t="s">
        <v>158</v>
      </c>
      <c r="B9" s="254"/>
      <c r="C9" s="255"/>
      <c r="D9" s="254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</row>
    <row r="10" spans="1:37" s="248" customFormat="1" ht="43.5" customHeight="1">
      <c r="A10" s="1522"/>
      <c r="B10" s="1514" t="s">
        <v>486</v>
      </c>
      <c r="C10" s="1514"/>
      <c r="D10" s="1514"/>
      <c r="AK10" s="249"/>
    </row>
    <row r="11" spans="1:37" s="248" customFormat="1" ht="43.5" customHeight="1">
      <c r="A11" s="1522"/>
      <c r="B11" s="1514"/>
      <c r="C11" s="1514"/>
      <c r="D11" s="1514"/>
      <c r="AK11" s="249"/>
    </row>
    <row r="12" spans="1:37" s="248" customFormat="1" ht="43.5" customHeight="1">
      <c r="A12" s="1522"/>
      <c r="B12" s="1514"/>
      <c r="C12" s="1514"/>
      <c r="D12" s="1514"/>
      <c r="AK12" s="249"/>
    </row>
    <row r="13" spans="1:79" s="251" customFormat="1" ht="39" customHeight="1">
      <c r="A13" s="253" t="s">
        <v>302</v>
      </c>
      <c r="B13" s="254"/>
      <c r="C13" s="255"/>
      <c r="D13" s="254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</row>
    <row r="14" spans="1:37" s="256" customFormat="1" ht="43.5" customHeight="1">
      <c r="A14" s="1522"/>
      <c r="B14" s="1514" t="s">
        <v>416</v>
      </c>
      <c r="C14" s="1514"/>
      <c r="D14" s="1514"/>
      <c r="AK14" s="257"/>
    </row>
    <row r="15" spans="1:37" s="256" customFormat="1" ht="43.5" customHeight="1">
      <c r="A15" s="1522"/>
      <c r="B15" s="1514"/>
      <c r="C15" s="1514"/>
      <c r="D15" s="1514"/>
      <c r="AK15" s="257"/>
    </row>
    <row r="16" spans="1:37" s="256" customFormat="1" ht="43.5" customHeight="1">
      <c r="A16" s="1522"/>
      <c r="B16" s="1514"/>
      <c r="C16" s="1514"/>
      <c r="D16" s="1514"/>
      <c r="AK16" s="257"/>
    </row>
    <row r="17" spans="1:37" s="256" customFormat="1" ht="43.5" customHeight="1">
      <c r="A17" s="1522"/>
      <c r="B17" s="1514"/>
      <c r="C17" s="1514"/>
      <c r="D17" s="1514"/>
      <c r="AK17" s="257"/>
    </row>
    <row r="18" spans="1:37" s="256" customFormat="1" ht="43.5" customHeight="1">
      <c r="A18" s="1522"/>
      <c r="B18" s="1514"/>
      <c r="C18" s="1514"/>
      <c r="D18" s="1514"/>
      <c r="AK18" s="257"/>
    </row>
    <row r="19" spans="1:37" s="256" customFormat="1" ht="43.5" customHeight="1">
      <c r="A19" s="1522"/>
      <c r="B19" s="1514"/>
      <c r="C19" s="1514"/>
      <c r="D19" s="1514"/>
      <c r="AK19" s="257"/>
    </row>
    <row r="20" spans="1:79" s="251" customFormat="1" ht="39" customHeight="1">
      <c r="A20" s="253" t="s">
        <v>303</v>
      </c>
      <c r="B20" s="254"/>
      <c r="C20" s="255"/>
      <c r="D20" s="254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</row>
    <row r="21" spans="1:37" s="256" customFormat="1" ht="43.5" customHeight="1">
      <c r="A21" s="258"/>
      <c r="B21" s="1513" t="s">
        <v>417</v>
      </c>
      <c r="C21" s="1513"/>
      <c r="D21" s="1513"/>
      <c r="AK21" s="257"/>
    </row>
    <row r="22" spans="1:79" s="251" customFormat="1" ht="39" customHeight="1">
      <c r="A22" s="253" t="s">
        <v>304</v>
      </c>
      <c r="B22" s="254"/>
      <c r="C22" s="255"/>
      <c r="D22" s="254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</row>
    <row r="23" spans="1:37" s="256" customFormat="1" ht="43.5" customHeight="1">
      <c r="A23" s="343"/>
      <c r="B23" s="1514" t="s">
        <v>657</v>
      </c>
      <c r="C23" s="1514"/>
      <c r="D23" s="1514"/>
      <c r="AK23" s="257"/>
    </row>
    <row r="24" spans="1:37" s="256" customFormat="1" ht="43.5" customHeight="1">
      <c r="A24" s="343"/>
      <c r="B24" s="1514" t="s">
        <v>677</v>
      </c>
      <c r="C24" s="1514"/>
      <c r="D24" s="1514"/>
      <c r="AK24" s="257"/>
    </row>
    <row r="25" spans="1:37" s="248" customFormat="1" ht="43.5" customHeight="1">
      <c r="A25" s="247"/>
      <c r="B25" s="1514" t="s">
        <v>526</v>
      </c>
      <c r="C25" s="1514"/>
      <c r="D25" s="1514"/>
      <c r="AK25" s="249"/>
    </row>
    <row r="26" spans="1:37" s="248" customFormat="1" ht="43.5" customHeight="1">
      <c r="A26" s="247"/>
      <c r="B26" s="1514"/>
      <c r="C26" s="1514"/>
      <c r="D26" s="1514"/>
      <c r="AK26" s="249"/>
    </row>
    <row r="27" spans="1:37" s="256" customFormat="1" ht="43.5" customHeight="1">
      <c r="A27" s="258"/>
      <c r="B27" s="1514" t="s">
        <v>418</v>
      </c>
      <c r="C27" s="1514"/>
      <c r="D27" s="1514"/>
      <c r="AK27" s="257"/>
    </row>
    <row r="28" spans="1:37" s="256" customFormat="1" ht="43.5" customHeight="1">
      <c r="A28" s="258"/>
      <c r="B28" s="1514"/>
      <c r="C28" s="1514"/>
      <c r="D28" s="1514"/>
      <c r="AK28" s="257"/>
    </row>
    <row r="29" spans="1:79" s="251" customFormat="1" ht="39" customHeight="1">
      <c r="A29" s="362" t="s">
        <v>305</v>
      </c>
      <c r="C29" s="363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</row>
    <row r="30" spans="1:79" s="251" customFormat="1" ht="39" customHeight="1">
      <c r="A30" s="362"/>
      <c r="B30" s="1514" t="s">
        <v>658</v>
      </c>
      <c r="C30" s="1514"/>
      <c r="D30" s="1514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</row>
    <row r="31" spans="1:79" s="251" customFormat="1" ht="39" customHeight="1">
      <c r="A31" s="362"/>
      <c r="B31" s="1514" t="s">
        <v>659</v>
      </c>
      <c r="C31" s="1514"/>
      <c r="D31" s="1514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</row>
    <row r="32" spans="1:79" s="251" customFormat="1" ht="39" customHeight="1">
      <c r="A32" s="362"/>
      <c r="B32" s="1514" t="s">
        <v>660</v>
      </c>
      <c r="C32" s="1514"/>
      <c r="D32" s="1514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</row>
    <row r="33" spans="1:79" s="251" customFormat="1" ht="39" customHeight="1">
      <c r="A33" s="253" t="s">
        <v>444</v>
      </c>
      <c r="B33" s="254"/>
      <c r="C33" s="255"/>
      <c r="D33" s="254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</row>
    <row r="34" spans="1:40" s="261" customFormat="1" ht="35.25">
      <c r="A34" s="259"/>
      <c r="B34" s="1517" t="s">
        <v>511</v>
      </c>
      <c r="C34" s="1517"/>
      <c r="D34" s="1517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N34" s="263"/>
    </row>
    <row r="35" spans="1:40" s="261" customFormat="1" ht="35.25">
      <c r="A35" s="259"/>
      <c r="B35" s="1518"/>
      <c r="C35" s="1518"/>
      <c r="D35" s="1518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N35" s="263"/>
    </row>
    <row r="36" spans="1:40" s="261" customFormat="1" ht="40.5" customHeight="1">
      <c r="A36" s="259"/>
      <c r="B36" s="1514" t="s">
        <v>661</v>
      </c>
      <c r="C36" s="1514"/>
      <c r="D36" s="1514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N36" s="263"/>
    </row>
    <row r="37" spans="1:40" s="261" customFormat="1" ht="42" customHeight="1">
      <c r="A37" s="259"/>
      <c r="B37" s="1514" t="s">
        <v>662</v>
      </c>
      <c r="C37" s="1514"/>
      <c r="D37" s="1514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N37" s="263"/>
    </row>
    <row r="38" spans="1:40" s="261" customFormat="1" ht="43.5" customHeight="1">
      <c r="A38" s="259"/>
      <c r="B38" s="1514" t="s">
        <v>663</v>
      </c>
      <c r="C38" s="1514"/>
      <c r="D38" s="1514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N38" s="263"/>
    </row>
    <row r="39" spans="1:40" s="261" customFormat="1" ht="43.5" customHeight="1">
      <c r="A39" s="259"/>
      <c r="B39" s="342"/>
      <c r="C39" s="342"/>
      <c r="D39" s="34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N39" s="263"/>
    </row>
    <row r="40" spans="2:4" ht="36.75" customHeight="1">
      <c r="B40" s="1517" t="s">
        <v>512</v>
      </c>
      <c r="C40" s="1517"/>
      <c r="D40" s="1517"/>
    </row>
    <row r="41" spans="1:40" s="261" customFormat="1" ht="35.25">
      <c r="A41" s="259"/>
      <c r="B41" s="1518"/>
      <c r="C41" s="1518"/>
      <c r="D41" s="1518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N41" s="263"/>
    </row>
    <row r="42" spans="1:40" s="261" customFormat="1" ht="39" customHeight="1">
      <c r="A42" s="259"/>
      <c r="B42" s="1514" t="s">
        <v>664</v>
      </c>
      <c r="C42" s="1514"/>
      <c r="D42" s="1514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N42" s="263"/>
    </row>
    <row r="43" spans="1:40" s="261" customFormat="1" ht="35.25" customHeight="1">
      <c r="A43" s="259"/>
      <c r="B43" s="1514" t="s">
        <v>666</v>
      </c>
      <c r="C43" s="1514"/>
      <c r="D43" s="1514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N43" s="263"/>
    </row>
    <row r="44" spans="1:40" s="261" customFormat="1" ht="35.25" customHeight="1">
      <c r="A44" s="259"/>
      <c r="B44" s="342" t="s">
        <v>665</v>
      </c>
      <c r="C44" s="342"/>
      <c r="D44" s="34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N44" s="263"/>
    </row>
    <row r="45" spans="1:40" s="261" customFormat="1" ht="35.25">
      <c r="A45" s="259"/>
      <c r="B45" s="1514"/>
      <c r="C45" s="1514"/>
      <c r="D45" s="1514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N45" s="263"/>
    </row>
    <row r="46" spans="1:79" s="251" customFormat="1" ht="39" customHeight="1">
      <c r="A46" s="253" t="s">
        <v>311</v>
      </c>
      <c r="B46" s="254"/>
      <c r="C46" s="255"/>
      <c r="D46" s="254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</row>
    <row r="47" spans="1:37" s="248" customFormat="1" ht="43.5" customHeight="1">
      <c r="A47" s="247"/>
      <c r="B47" s="1519" t="s">
        <v>424</v>
      </c>
      <c r="C47" s="1519"/>
      <c r="D47" s="1519"/>
      <c r="AK47" s="249"/>
    </row>
    <row r="48" spans="1:37" s="248" customFormat="1" ht="43.5" customHeight="1">
      <c r="A48" s="247"/>
      <c r="B48" s="1514"/>
      <c r="C48" s="1514"/>
      <c r="D48" s="1514"/>
      <c r="AK48" s="249"/>
    </row>
    <row r="49" spans="1:37" s="248" customFormat="1" ht="43.5" customHeight="1">
      <c r="A49" s="247"/>
      <c r="B49" s="1521"/>
      <c r="C49" s="1521"/>
      <c r="D49" s="1521"/>
      <c r="AK49" s="249"/>
    </row>
    <row r="50" spans="1:37" s="248" customFormat="1" ht="43.5" customHeight="1">
      <c r="A50" s="247"/>
      <c r="B50" s="1514" t="s">
        <v>667</v>
      </c>
      <c r="C50" s="1514"/>
      <c r="D50" s="1514"/>
      <c r="AK50" s="249"/>
    </row>
    <row r="51" spans="1:37" s="248" customFormat="1" ht="43.5" customHeight="1">
      <c r="A51" s="247"/>
      <c r="B51" s="1514"/>
      <c r="C51" s="1514"/>
      <c r="D51" s="1514"/>
      <c r="AK51" s="249"/>
    </row>
    <row r="52" spans="1:37" s="248" customFormat="1" ht="43.5" customHeight="1">
      <c r="A52" s="247"/>
      <c r="B52" s="1514"/>
      <c r="C52" s="1514"/>
      <c r="D52" s="1514"/>
      <c r="AK52" s="249"/>
    </row>
    <row r="53" spans="1:37" s="248" customFormat="1" ht="43.5" customHeight="1">
      <c r="A53" s="247"/>
      <c r="B53" s="1514"/>
      <c r="C53" s="1514"/>
      <c r="D53" s="1514"/>
      <c r="AK53" s="249"/>
    </row>
    <row r="54" spans="1:37" s="248" customFormat="1" ht="43.5" customHeight="1">
      <c r="A54" s="247"/>
      <c r="B54" s="1521"/>
      <c r="C54" s="1521"/>
      <c r="D54" s="1521"/>
      <c r="AK54" s="249"/>
    </row>
    <row r="55" spans="1:37" s="248" customFormat="1" ht="43.5" customHeight="1">
      <c r="A55" s="344"/>
      <c r="B55" s="1519" t="s">
        <v>668</v>
      </c>
      <c r="C55" s="1519"/>
      <c r="D55" s="1519"/>
      <c r="AK55" s="249"/>
    </row>
    <row r="56" spans="1:37" s="248" customFormat="1" ht="43.5" customHeight="1">
      <c r="A56" s="344"/>
      <c r="B56" s="1514" t="s">
        <v>670</v>
      </c>
      <c r="C56" s="1514"/>
      <c r="D56" s="1514"/>
      <c r="AK56" s="249"/>
    </row>
    <row r="57" spans="1:37" s="248" customFormat="1" ht="43.5" customHeight="1">
      <c r="A57" s="247"/>
      <c r="B57" s="1514" t="s">
        <v>669</v>
      </c>
      <c r="C57" s="1514"/>
      <c r="D57" s="1514"/>
      <c r="AK57" s="249"/>
    </row>
    <row r="58" spans="1:37" s="248" customFormat="1" ht="43.5" customHeight="1">
      <c r="A58" s="247"/>
      <c r="B58" s="1521"/>
      <c r="C58" s="1521"/>
      <c r="D58" s="1521"/>
      <c r="AK58" s="249"/>
    </row>
    <row r="59" spans="1:37" s="248" customFormat="1" ht="43.5" customHeight="1">
      <c r="A59" s="344"/>
      <c r="B59" s="1519" t="s">
        <v>671</v>
      </c>
      <c r="C59" s="1519"/>
      <c r="D59" s="1519"/>
      <c r="AK59" s="249"/>
    </row>
    <row r="60" spans="1:37" s="248" customFormat="1" ht="43.5" customHeight="1">
      <c r="A60" s="344"/>
      <c r="B60" s="1514" t="s">
        <v>672</v>
      </c>
      <c r="C60" s="1514"/>
      <c r="D60" s="1514"/>
      <c r="AK60" s="249"/>
    </row>
    <row r="61" spans="1:37" s="248" customFormat="1" ht="43.5" customHeight="1">
      <c r="A61" s="344"/>
      <c r="B61" s="1514" t="s">
        <v>673</v>
      </c>
      <c r="C61" s="1514"/>
      <c r="D61" s="1514"/>
      <c r="AK61" s="249"/>
    </row>
    <row r="62" spans="1:37" s="248" customFormat="1" ht="43.5" customHeight="1">
      <c r="A62" s="344"/>
      <c r="B62" s="342" t="s">
        <v>674</v>
      </c>
      <c r="C62" s="342"/>
      <c r="D62" s="342"/>
      <c r="AK62" s="249"/>
    </row>
    <row r="63" spans="1:79" s="251" customFormat="1" ht="39" customHeight="1">
      <c r="A63" s="253" t="s">
        <v>373</v>
      </c>
      <c r="B63" s="254"/>
      <c r="C63" s="255"/>
      <c r="D63" s="254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</row>
    <row r="64" spans="1:37" s="256" customFormat="1" ht="43.5" customHeight="1">
      <c r="A64" s="258"/>
      <c r="B64" s="1513" t="s">
        <v>417</v>
      </c>
      <c r="C64" s="1513"/>
      <c r="D64" s="1513"/>
      <c r="AK64" s="257"/>
    </row>
    <row r="65" spans="1:37" s="248" customFormat="1" ht="43.5" customHeight="1">
      <c r="A65" s="247"/>
      <c r="B65" s="1514" t="s">
        <v>425</v>
      </c>
      <c r="C65" s="1514"/>
      <c r="D65" s="1514"/>
      <c r="AK65" s="249"/>
    </row>
    <row r="66" spans="1:37" s="248" customFormat="1" ht="43.5" customHeight="1">
      <c r="A66" s="247"/>
      <c r="B66" s="1514"/>
      <c r="C66" s="1514"/>
      <c r="D66" s="1514"/>
      <c r="AK66" s="249"/>
    </row>
    <row r="67" spans="1:37" s="248" customFormat="1" ht="43.5" customHeight="1">
      <c r="A67" s="247"/>
      <c r="B67" s="1514"/>
      <c r="C67" s="1514"/>
      <c r="D67" s="1514"/>
      <c r="AK67" s="249"/>
    </row>
    <row r="68" spans="1:79" s="251" customFormat="1" ht="39" customHeight="1">
      <c r="A68" s="362" t="s">
        <v>313</v>
      </c>
      <c r="C68" s="363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</row>
    <row r="69" spans="1:79" s="251" customFormat="1" ht="39" customHeight="1">
      <c r="A69" s="362"/>
      <c r="B69" s="1514" t="s">
        <v>675</v>
      </c>
      <c r="C69" s="1514"/>
      <c r="D69" s="1514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</row>
    <row r="70" spans="1:79" s="251" customFormat="1" ht="39" customHeight="1">
      <c r="A70" s="362"/>
      <c r="B70" s="1516"/>
      <c r="C70" s="1516"/>
      <c r="D70" s="1516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</row>
    <row r="71" spans="1:79" s="251" customFormat="1" ht="39" customHeight="1">
      <c r="A71" s="362"/>
      <c r="B71" s="1516"/>
      <c r="C71" s="1516"/>
      <c r="D71" s="1516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</row>
    <row r="72" spans="1:79" s="251" customFormat="1" ht="39" customHeight="1">
      <c r="A72" s="253" t="s">
        <v>315</v>
      </c>
      <c r="B72" s="254"/>
      <c r="C72" s="255"/>
      <c r="D72" s="254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</row>
    <row r="73" spans="1:37" s="256" customFormat="1" ht="43.5" customHeight="1">
      <c r="A73" s="258"/>
      <c r="B73" s="1513" t="s">
        <v>417</v>
      </c>
      <c r="C73" s="1513"/>
      <c r="D73" s="1513"/>
      <c r="AK73" s="257"/>
    </row>
    <row r="74" spans="1:79" s="251" customFormat="1" ht="39" customHeight="1">
      <c r="A74" s="253" t="s">
        <v>324</v>
      </c>
      <c r="B74" s="254"/>
      <c r="C74" s="255"/>
      <c r="D74" s="254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</row>
    <row r="75" spans="1:40" s="261" customFormat="1" ht="35.25">
      <c r="A75" s="259"/>
      <c r="B75" s="260" t="s">
        <v>321</v>
      </c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N75" s="263"/>
    </row>
    <row r="76" spans="1:37" s="248" customFormat="1" ht="43.5" customHeight="1">
      <c r="A76" s="247"/>
      <c r="B76" s="1514" t="s">
        <v>325</v>
      </c>
      <c r="C76" s="1514"/>
      <c r="D76" s="1514"/>
      <c r="AK76" s="249"/>
    </row>
    <row r="77" spans="1:37" s="248" customFormat="1" ht="43.5" customHeight="1">
      <c r="A77" s="247"/>
      <c r="B77" s="1514"/>
      <c r="C77" s="1514"/>
      <c r="D77" s="1514"/>
      <c r="AK77" s="249"/>
    </row>
    <row r="78" spans="1:37" s="248" customFormat="1" ht="43.5" customHeight="1">
      <c r="A78" s="247"/>
      <c r="B78" s="1514"/>
      <c r="C78" s="1514"/>
      <c r="D78" s="1514"/>
      <c r="AK78" s="249"/>
    </row>
    <row r="79" spans="1:40" s="261" customFormat="1" ht="35.25">
      <c r="A79" s="259"/>
      <c r="B79" s="260" t="s">
        <v>322</v>
      </c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N79" s="263"/>
    </row>
    <row r="80" spans="1:37" s="248" customFormat="1" ht="43.5" customHeight="1">
      <c r="A80" s="247"/>
      <c r="B80" s="1514" t="s">
        <v>325</v>
      </c>
      <c r="C80" s="1514"/>
      <c r="D80" s="1514"/>
      <c r="AK80" s="249"/>
    </row>
    <row r="81" spans="1:37" s="248" customFormat="1" ht="43.5" customHeight="1">
      <c r="A81" s="247"/>
      <c r="B81" s="1514"/>
      <c r="C81" s="1514"/>
      <c r="D81" s="1514"/>
      <c r="AK81" s="249"/>
    </row>
    <row r="82" spans="1:37" s="248" customFormat="1" ht="43.5" customHeight="1">
      <c r="A82" s="247"/>
      <c r="B82" s="1514"/>
      <c r="C82" s="1514"/>
      <c r="D82" s="1514"/>
      <c r="AK82" s="249"/>
    </row>
    <row r="83" spans="1:40" s="261" customFormat="1" ht="30" customHeight="1">
      <c r="A83" s="259"/>
      <c r="B83" s="260" t="s">
        <v>329</v>
      </c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N83" s="263"/>
    </row>
    <row r="84" spans="1:37" s="248" customFormat="1" ht="43.5" customHeight="1">
      <c r="A84" s="247"/>
      <c r="B84" s="1514" t="s">
        <v>423</v>
      </c>
      <c r="C84" s="1514"/>
      <c r="D84" s="1514"/>
      <c r="AK84" s="249"/>
    </row>
    <row r="85" spans="1:37" s="248" customFormat="1" ht="43.5" customHeight="1">
      <c r="A85" s="247"/>
      <c r="B85" s="1514"/>
      <c r="C85" s="1514"/>
      <c r="D85" s="1514"/>
      <c r="AK85" s="249"/>
    </row>
    <row r="86" spans="1:37" s="248" customFormat="1" ht="43.5" customHeight="1">
      <c r="A86" s="247"/>
      <c r="B86" s="1514"/>
      <c r="C86" s="1514"/>
      <c r="D86" s="1514"/>
      <c r="AK86" s="249"/>
    </row>
    <row r="87" spans="1:40" s="261" customFormat="1" ht="30" customHeight="1">
      <c r="A87" s="259"/>
      <c r="B87" s="260" t="s">
        <v>328</v>
      </c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N87" s="263"/>
    </row>
    <row r="88" spans="1:37" s="248" customFormat="1" ht="43.5" customHeight="1">
      <c r="A88" s="247"/>
      <c r="B88" s="1514" t="s">
        <v>423</v>
      </c>
      <c r="C88" s="1514"/>
      <c r="D88" s="1514"/>
      <c r="AK88" s="249"/>
    </row>
    <row r="89" spans="1:37" s="248" customFormat="1" ht="43.5" customHeight="1">
      <c r="A89" s="247"/>
      <c r="B89" s="1514"/>
      <c r="C89" s="1514"/>
      <c r="D89" s="1514"/>
      <c r="AK89" s="249"/>
    </row>
    <row r="90" spans="1:37" s="248" customFormat="1" ht="43.5" customHeight="1">
      <c r="A90" s="247"/>
      <c r="B90" s="1514"/>
      <c r="C90" s="1514"/>
      <c r="D90" s="1514"/>
      <c r="AK90" s="249"/>
    </row>
    <row r="91" spans="1:40" s="261" customFormat="1" ht="30" customHeight="1">
      <c r="A91" s="259"/>
      <c r="B91" s="260" t="s">
        <v>227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N91" s="263"/>
    </row>
    <row r="92" spans="1:37" s="248" customFormat="1" ht="43.5" customHeight="1">
      <c r="A92" s="247"/>
      <c r="B92" s="1514" t="s">
        <v>423</v>
      </c>
      <c r="C92" s="1514"/>
      <c r="D92" s="1514"/>
      <c r="AK92" s="249"/>
    </row>
    <row r="93" spans="1:37" s="248" customFormat="1" ht="43.5" customHeight="1">
      <c r="A93" s="247"/>
      <c r="B93" s="1514"/>
      <c r="C93" s="1514"/>
      <c r="D93" s="1514"/>
      <c r="AK93" s="249"/>
    </row>
    <row r="94" spans="1:37" s="248" customFormat="1" ht="43.5" customHeight="1">
      <c r="A94" s="247"/>
      <c r="B94" s="1514"/>
      <c r="C94" s="1514"/>
      <c r="D94" s="1514"/>
      <c r="AK94" s="249"/>
    </row>
    <row r="95" spans="1:40" s="261" customFormat="1" ht="30" customHeight="1">
      <c r="A95" s="259"/>
      <c r="B95" s="260" t="s">
        <v>228</v>
      </c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N95" s="263"/>
    </row>
    <row r="96" spans="1:37" s="248" customFormat="1" ht="43.5" customHeight="1">
      <c r="A96" s="247"/>
      <c r="B96" s="1514" t="s">
        <v>423</v>
      </c>
      <c r="C96" s="1514"/>
      <c r="D96" s="1514"/>
      <c r="AK96" s="249"/>
    </row>
    <row r="97" spans="1:37" s="248" customFormat="1" ht="43.5" customHeight="1">
      <c r="A97" s="247"/>
      <c r="B97" s="1514"/>
      <c r="C97" s="1514"/>
      <c r="D97" s="1514"/>
      <c r="AK97" s="249"/>
    </row>
    <row r="98" spans="1:37" s="248" customFormat="1" ht="43.5" customHeight="1">
      <c r="A98" s="247"/>
      <c r="B98" s="1514"/>
      <c r="C98" s="1514"/>
      <c r="D98" s="1514"/>
      <c r="AK98" s="249"/>
    </row>
    <row r="99" spans="1:40" s="261" customFormat="1" ht="30" customHeight="1">
      <c r="A99" s="259"/>
      <c r="B99" s="260" t="s">
        <v>229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N99" s="263"/>
    </row>
    <row r="100" spans="1:37" s="248" customFormat="1" ht="43.5" customHeight="1">
      <c r="A100" s="247"/>
      <c r="B100" s="1514" t="s">
        <v>423</v>
      </c>
      <c r="C100" s="1514"/>
      <c r="D100" s="1514"/>
      <c r="AK100" s="249"/>
    </row>
    <row r="101" spans="1:37" s="248" customFormat="1" ht="43.5" customHeight="1">
      <c r="A101" s="247"/>
      <c r="B101" s="1514"/>
      <c r="C101" s="1514"/>
      <c r="D101" s="1514"/>
      <c r="AK101" s="249"/>
    </row>
    <row r="102" spans="1:37" s="248" customFormat="1" ht="43.5" customHeight="1">
      <c r="A102" s="247"/>
      <c r="B102" s="1514"/>
      <c r="C102" s="1514"/>
      <c r="D102" s="1514"/>
      <c r="AK102" s="249"/>
    </row>
    <row r="103" spans="1:79" s="251" customFormat="1" ht="39" customHeight="1">
      <c r="A103" s="253" t="s">
        <v>330</v>
      </c>
      <c r="B103" s="254"/>
      <c r="C103" s="255"/>
      <c r="D103" s="254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</row>
    <row r="104" spans="1:37" s="256" customFormat="1" ht="43.5" customHeight="1">
      <c r="A104" s="258"/>
      <c r="B104" s="1513" t="s">
        <v>417</v>
      </c>
      <c r="C104" s="1513"/>
      <c r="D104" s="1513"/>
      <c r="AK104" s="257"/>
    </row>
    <row r="105" spans="1:79" s="251" customFormat="1" ht="39" customHeight="1">
      <c r="A105" s="276" t="s">
        <v>488</v>
      </c>
      <c r="B105" s="254"/>
      <c r="C105" s="255"/>
      <c r="D105" s="254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</row>
    <row r="106" spans="1:37" s="256" customFormat="1" ht="43.5" customHeight="1">
      <c r="A106" s="258"/>
      <c r="B106" s="1513" t="s">
        <v>417</v>
      </c>
      <c r="C106" s="1513"/>
      <c r="D106" s="1513"/>
      <c r="AK106" s="257"/>
    </row>
    <row r="107" spans="1:79" s="251" customFormat="1" ht="39" customHeight="1">
      <c r="A107" s="253" t="s">
        <v>374</v>
      </c>
      <c r="B107" s="254"/>
      <c r="C107" s="255"/>
      <c r="D107" s="254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</row>
    <row r="108" spans="1:37" s="248" customFormat="1" ht="43.5" customHeight="1">
      <c r="A108" s="247"/>
      <c r="B108" s="1527"/>
      <c r="C108" s="1527"/>
      <c r="D108" s="1527"/>
      <c r="AK108" s="249"/>
    </row>
    <row r="109" spans="1:37" s="248" customFormat="1" ht="43.5" customHeight="1">
      <c r="A109" s="247"/>
      <c r="B109" s="1528"/>
      <c r="C109" s="1528"/>
      <c r="D109" s="1528"/>
      <c r="AK109" s="249"/>
    </row>
    <row r="110" spans="1:37" s="248" customFormat="1" ht="43.5" customHeight="1">
      <c r="A110" s="247"/>
      <c r="B110" s="1528"/>
      <c r="C110" s="1528"/>
      <c r="D110" s="1528"/>
      <c r="AK110" s="249"/>
    </row>
    <row r="111" spans="1:37" s="248" customFormat="1" ht="43.5" customHeight="1">
      <c r="A111" s="247"/>
      <c r="B111" s="1528"/>
      <c r="C111" s="1528"/>
      <c r="D111" s="1528"/>
      <c r="AK111" s="249"/>
    </row>
    <row r="112" spans="1:37" s="248" customFormat="1" ht="43.5" customHeight="1">
      <c r="A112" s="247"/>
      <c r="B112" s="1528"/>
      <c r="C112" s="1528"/>
      <c r="D112" s="1528"/>
      <c r="AK112" s="249"/>
    </row>
    <row r="113" spans="1:37" s="248" customFormat="1" ht="27">
      <c r="A113" s="247"/>
      <c r="B113" s="245"/>
      <c r="C113" s="245"/>
      <c r="D113" s="245"/>
      <c r="AK113" s="249"/>
    </row>
    <row r="114" spans="1:37" s="248" customFormat="1" ht="27">
      <c r="A114" s="247"/>
      <c r="B114" s="1526" t="s">
        <v>485</v>
      </c>
      <c r="C114" s="1526"/>
      <c r="D114" s="1526"/>
      <c r="AK114" s="249"/>
    </row>
    <row r="115" spans="1:37" s="248" customFormat="1" ht="43.5" customHeight="1">
      <c r="A115" s="247"/>
      <c r="B115" s="1526"/>
      <c r="C115" s="1526"/>
      <c r="D115" s="1526"/>
      <c r="AK115" s="249"/>
    </row>
    <row r="116" spans="1:37" s="248" customFormat="1" ht="43.5" customHeight="1" thickBot="1">
      <c r="A116" s="247"/>
      <c r="B116" s="264"/>
      <c r="C116" s="256"/>
      <c r="D116" s="256"/>
      <c r="AK116" s="249"/>
    </row>
    <row r="117" spans="1:37" s="248" customFormat="1" ht="42" customHeight="1" thickBot="1">
      <c r="A117" s="247"/>
      <c r="B117" s="1523" t="s">
        <v>411</v>
      </c>
      <c r="C117" s="265" t="s">
        <v>483</v>
      </c>
      <c r="D117" s="243"/>
      <c r="AK117" s="249"/>
    </row>
    <row r="118" spans="1:37" s="248" customFormat="1" ht="27.75" thickBot="1">
      <c r="A118" s="247"/>
      <c r="B118" s="1524"/>
      <c r="C118" s="266"/>
      <c r="D118" s="245"/>
      <c r="AK118" s="249"/>
    </row>
    <row r="119" spans="2:4" ht="41.25" customHeight="1" thickBot="1">
      <c r="B119" s="1524"/>
      <c r="C119" s="265" t="s">
        <v>484</v>
      </c>
      <c r="D119" s="244"/>
    </row>
    <row r="120" ht="20.25" customHeight="1" thickBot="1">
      <c r="B120" s="1525"/>
    </row>
  </sheetData>
  <sheetProtection password="CFBF" sheet="1" formatColumns="0" formatRows="0" insertRows="0" deleteRows="0" selectLockedCells="1"/>
  <mergeCells count="50">
    <mergeCell ref="B117:B120"/>
    <mergeCell ref="B114:D115"/>
    <mergeCell ref="B27:D28"/>
    <mergeCell ref="B57:D58"/>
    <mergeCell ref="B108:D112"/>
    <mergeCell ref="B88:D90"/>
    <mergeCell ref="B60:D60"/>
    <mergeCell ref="B61:D61"/>
    <mergeCell ref="B69:D69"/>
    <mergeCell ref="B70:D70"/>
    <mergeCell ref="B92:D94"/>
    <mergeCell ref="B47:D49"/>
    <mergeCell ref="B50:D54"/>
    <mergeCell ref="B42:D42"/>
    <mergeCell ref="A10:A12"/>
    <mergeCell ref="A14:A19"/>
    <mergeCell ref="B80:D82"/>
    <mergeCell ref="B21:D21"/>
    <mergeCell ref="B76:D78"/>
    <mergeCell ref="B34:D35"/>
    <mergeCell ref="B2:D2"/>
    <mergeCell ref="B4:D4"/>
    <mergeCell ref="B6:D8"/>
    <mergeCell ref="B23:D23"/>
    <mergeCell ref="B37:D37"/>
    <mergeCell ref="B64:D64"/>
    <mergeCell ref="B14:D19"/>
    <mergeCell ref="B10:D12"/>
    <mergeCell ref="B56:D56"/>
    <mergeCell ref="B59:D59"/>
    <mergeCell ref="B43:D43"/>
    <mergeCell ref="B45:D45"/>
    <mergeCell ref="B71:D71"/>
    <mergeCell ref="B73:D73"/>
    <mergeCell ref="B24:D24"/>
    <mergeCell ref="B84:D86"/>
    <mergeCell ref="B32:D32"/>
    <mergeCell ref="B36:D36"/>
    <mergeCell ref="B40:D41"/>
    <mergeCell ref="B55:D55"/>
    <mergeCell ref="B104:D104"/>
    <mergeCell ref="B100:D102"/>
    <mergeCell ref="B3:D3"/>
    <mergeCell ref="B30:D30"/>
    <mergeCell ref="B31:D31"/>
    <mergeCell ref="B106:D106"/>
    <mergeCell ref="B25:D26"/>
    <mergeCell ref="B96:D98"/>
    <mergeCell ref="B65:D67"/>
    <mergeCell ref="B38:D38"/>
  </mergeCells>
  <printOptions horizontalCentered="1"/>
  <pageMargins left="0.5905511811023623" right="0.5905511811023623" top="0.5905511811023623" bottom="0.5905511811023623" header="0.31496062992125984" footer="0.31496062992125984"/>
  <pageSetup fitToHeight="100" horizontalDpi="600" verticalDpi="600" orientation="portrait" paperSize="9" scale="24" r:id="rId1"/>
  <headerFooter alignWithMargins="0">
    <oddHeader>&amp;L&amp;12Regione Liguria - Piano Aziendale di Sviluppo&amp;C&amp;20&amp;A&amp;R&amp;12SOTTOMISURA 4.1</oddHeader>
  </headerFooter>
  <rowBreaks count="1" manualBreakCount="1"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04"/>
  <sheetViews>
    <sheetView showGridLines="0" view="pageBreakPreview" zoomScale="70" zoomScaleNormal="55" zoomScaleSheetLayoutView="70" zoomScalePageLayoutView="25" workbookViewId="0" topLeftCell="A43">
      <selection activeCell="AX51" sqref="AX51:BB51"/>
    </sheetView>
  </sheetViews>
  <sheetFormatPr defaultColWidth="3.8515625" defaultRowHeight="20.25" customHeight="1"/>
  <cols>
    <col min="1" max="1" width="5.00390625" style="82" bestFit="1" customWidth="1"/>
    <col min="2" max="64" width="3.8515625" style="82" customWidth="1"/>
    <col min="65" max="92" width="3.8515625" style="81" customWidth="1"/>
    <col min="93" max="16384" width="3.8515625" style="82" customWidth="1"/>
  </cols>
  <sheetData>
    <row r="1" spans="1:103" s="62" customFormat="1" ht="30">
      <c r="A1" s="479" t="s">
        <v>438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60"/>
      <c r="AX1" s="508" t="s">
        <v>38</v>
      </c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518" t="s">
        <v>213</v>
      </c>
      <c r="CK1" s="519"/>
      <c r="CL1" s="519"/>
      <c r="CM1" s="519"/>
      <c r="CN1" s="519"/>
      <c r="CO1" s="519"/>
      <c r="CP1" s="519"/>
      <c r="CQ1" s="519"/>
      <c r="CR1" s="519"/>
      <c r="CS1" s="519"/>
      <c r="CT1" s="519"/>
      <c r="CU1" s="519"/>
      <c r="CV1" s="519"/>
      <c r="CW1" s="519"/>
      <c r="CX1" s="519"/>
      <c r="CY1" s="520"/>
    </row>
    <row r="2" spans="1:103" s="62" customFormat="1" ht="30">
      <c r="A2" s="479" t="s">
        <v>176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60"/>
      <c r="AX2" s="508" t="s">
        <v>177</v>
      </c>
      <c r="AY2" s="508"/>
      <c r="AZ2" s="508"/>
      <c r="BA2" s="508"/>
      <c r="BB2" s="508"/>
      <c r="BC2" s="508"/>
      <c r="BD2" s="508"/>
      <c r="BE2" s="508"/>
      <c r="BF2" s="508"/>
      <c r="BG2" s="508"/>
      <c r="BH2" s="508"/>
      <c r="BI2" s="508"/>
      <c r="BJ2" s="508"/>
      <c r="BK2" s="508"/>
      <c r="BL2" s="508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521"/>
      <c r="CK2" s="522"/>
      <c r="CL2" s="522"/>
      <c r="CM2" s="522"/>
      <c r="CN2" s="522"/>
      <c r="CO2" s="522"/>
      <c r="CP2" s="522"/>
      <c r="CQ2" s="522"/>
      <c r="CR2" s="522"/>
      <c r="CS2" s="522"/>
      <c r="CT2" s="522"/>
      <c r="CU2" s="522"/>
      <c r="CV2" s="522"/>
      <c r="CW2" s="522"/>
      <c r="CX2" s="522"/>
      <c r="CY2" s="523"/>
    </row>
    <row r="3" spans="25:92" s="63" customFormat="1" ht="20.25" customHeight="1">
      <c r="Y3" s="64"/>
      <c r="BM3" s="65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</row>
    <row r="4" spans="1:92" s="39" customFormat="1" ht="20.25" customHeight="1">
      <c r="A4" s="67" t="s">
        <v>93</v>
      </c>
      <c r="B4" s="68" t="s">
        <v>192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</row>
    <row r="5" spans="1:92" s="1" customFormat="1" ht="20.25" customHeight="1">
      <c r="A5" s="2"/>
      <c r="B5" s="5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1"/>
      <c r="AM5" s="2"/>
      <c r="AN5" s="50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</row>
    <row r="6" spans="1:92" s="1" customFormat="1" ht="20.25" customHeight="1">
      <c r="A6" s="2"/>
      <c r="B6" s="426" t="s">
        <v>23</v>
      </c>
      <c r="C6" s="426"/>
      <c r="D6" s="426"/>
      <c r="E6" s="426" t="s">
        <v>39</v>
      </c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 t="s">
        <v>94</v>
      </c>
      <c r="AA6" s="426"/>
      <c r="AB6" s="426"/>
      <c r="AC6" s="426"/>
      <c r="AD6" s="427" t="s">
        <v>174</v>
      </c>
      <c r="AE6" s="427"/>
      <c r="AF6" s="427"/>
      <c r="AG6" s="427"/>
      <c r="AH6" s="426" t="s">
        <v>12</v>
      </c>
      <c r="AI6" s="426"/>
      <c r="AJ6" s="426"/>
      <c r="AK6" s="426"/>
      <c r="AL6" s="426"/>
      <c r="AM6" s="426" t="s">
        <v>95</v>
      </c>
      <c r="AN6" s="426"/>
      <c r="AO6" s="426"/>
      <c r="AP6" s="426"/>
      <c r="AQ6" s="426"/>
      <c r="AR6" s="426"/>
      <c r="AS6" s="426"/>
      <c r="AT6" s="426"/>
      <c r="AU6" s="426"/>
      <c r="AV6" s="426"/>
      <c r="AW6" s="65"/>
      <c r="AX6" s="426" t="s">
        <v>12</v>
      </c>
      <c r="AY6" s="426"/>
      <c r="AZ6" s="426"/>
      <c r="BA6" s="426"/>
      <c r="BB6" s="426"/>
      <c r="BC6" s="426" t="s">
        <v>95</v>
      </c>
      <c r="BD6" s="426"/>
      <c r="BE6" s="426"/>
      <c r="BF6" s="426"/>
      <c r="BG6" s="426"/>
      <c r="BH6" s="426"/>
      <c r="BI6" s="426"/>
      <c r="BJ6" s="426"/>
      <c r="BK6" s="426"/>
      <c r="BL6" s="426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</row>
    <row r="7" spans="2:92" s="72" customFormat="1" ht="20.25" customHeight="1"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7"/>
      <c r="AE7" s="427"/>
      <c r="AF7" s="427"/>
      <c r="AG7" s="427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73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</row>
    <row r="8" spans="2:64" ht="22.5">
      <c r="B8" s="412" t="s">
        <v>41</v>
      </c>
      <c r="C8" s="413" t="s">
        <v>41</v>
      </c>
      <c r="D8" s="414" t="s">
        <v>41</v>
      </c>
      <c r="E8" s="403" t="s">
        <v>42</v>
      </c>
      <c r="F8" s="404" t="s">
        <v>42</v>
      </c>
      <c r="G8" s="404" t="s">
        <v>42</v>
      </c>
      <c r="H8" s="404" t="s">
        <v>42</v>
      </c>
      <c r="I8" s="404" t="s">
        <v>42</v>
      </c>
      <c r="J8" s="404" t="s">
        <v>42</v>
      </c>
      <c r="K8" s="404" t="s">
        <v>42</v>
      </c>
      <c r="L8" s="404" t="s">
        <v>42</v>
      </c>
      <c r="M8" s="404" t="s">
        <v>42</v>
      </c>
      <c r="N8" s="404" t="s">
        <v>42</v>
      </c>
      <c r="O8" s="404" t="s">
        <v>42</v>
      </c>
      <c r="P8" s="404" t="s">
        <v>42</v>
      </c>
      <c r="Q8" s="404" t="s">
        <v>42</v>
      </c>
      <c r="R8" s="404" t="s">
        <v>42</v>
      </c>
      <c r="S8" s="404" t="s">
        <v>42</v>
      </c>
      <c r="T8" s="404" t="s">
        <v>42</v>
      </c>
      <c r="U8" s="404" t="s">
        <v>42</v>
      </c>
      <c r="V8" s="404" t="s">
        <v>42</v>
      </c>
      <c r="W8" s="404" t="s">
        <v>42</v>
      </c>
      <c r="X8" s="404" t="s">
        <v>42</v>
      </c>
      <c r="Y8" s="405" t="s">
        <v>42</v>
      </c>
      <c r="Z8" s="406" t="s">
        <v>40</v>
      </c>
      <c r="AA8" s="407" t="s">
        <v>40</v>
      </c>
      <c r="AB8" s="407" t="s">
        <v>40</v>
      </c>
      <c r="AC8" s="408" t="s">
        <v>40</v>
      </c>
      <c r="AD8" s="409">
        <v>686.62</v>
      </c>
      <c r="AE8" s="410">
        <v>1238.7632309770447</v>
      </c>
      <c r="AF8" s="410">
        <v>1238.7632309770447</v>
      </c>
      <c r="AG8" s="411">
        <v>1238.7632309770447</v>
      </c>
      <c r="AH8" s="397"/>
      <c r="AI8" s="398"/>
      <c r="AJ8" s="398"/>
      <c r="AK8" s="398"/>
      <c r="AL8" s="399"/>
      <c r="AM8" s="400">
        <f aca="true" t="shared" si="0" ref="AM8:AM19">AD8*AH8</f>
        <v>0</v>
      </c>
      <c r="AN8" s="401">
        <f aca="true" t="shared" si="1" ref="AN8:AN19">AL8*AM8</f>
        <v>0</v>
      </c>
      <c r="AO8" s="401">
        <f aca="true" t="shared" si="2" ref="AO8:AO19">AM8*AN8</f>
        <v>0</v>
      </c>
      <c r="AP8" s="401">
        <f aca="true" t="shared" si="3" ref="AP8:AP19">AN8*AO8</f>
        <v>0</v>
      </c>
      <c r="AQ8" s="401">
        <f aca="true" t="shared" si="4" ref="AQ8:AQ19">AO8*AP8</f>
        <v>0</v>
      </c>
      <c r="AR8" s="401">
        <f aca="true" t="shared" si="5" ref="AR8:AR19">AP8*AQ8</f>
        <v>0</v>
      </c>
      <c r="AS8" s="401">
        <f aca="true" t="shared" si="6" ref="AS8:AS19">AQ8*AR8</f>
        <v>0</v>
      </c>
      <c r="AT8" s="401">
        <f aca="true" t="shared" si="7" ref="AT8:AT19">AR8*AS8</f>
        <v>0</v>
      </c>
      <c r="AU8" s="401">
        <f aca="true" t="shared" si="8" ref="AU8:AU19">AS8*AT8</f>
        <v>0</v>
      </c>
      <c r="AV8" s="402">
        <f aca="true" t="shared" si="9" ref="AV8:AV19">AT8*AU8</f>
        <v>0</v>
      </c>
      <c r="AW8" s="80"/>
      <c r="AX8" s="397"/>
      <c r="AY8" s="398"/>
      <c r="AZ8" s="398"/>
      <c r="BA8" s="398"/>
      <c r="BB8" s="399"/>
      <c r="BC8" s="400">
        <f aca="true" t="shared" si="10" ref="BC8:BC19">AX8*AD8</f>
        <v>0</v>
      </c>
      <c r="BD8" s="401"/>
      <c r="BE8" s="401"/>
      <c r="BF8" s="401"/>
      <c r="BG8" s="401"/>
      <c r="BH8" s="401"/>
      <c r="BI8" s="401"/>
      <c r="BJ8" s="401"/>
      <c r="BK8" s="401"/>
      <c r="BL8" s="402"/>
    </row>
    <row r="9" spans="2:92" s="3" customFormat="1" ht="22.5">
      <c r="B9" s="412" t="s">
        <v>43</v>
      </c>
      <c r="C9" s="413" t="s">
        <v>43</v>
      </c>
      <c r="D9" s="414" t="s">
        <v>43</v>
      </c>
      <c r="E9" s="403" t="s">
        <v>44</v>
      </c>
      <c r="F9" s="404" t="s">
        <v>44</v>
      </c>
      <c r="G9" s="404" t="s">
        <v>44</v>
      </c>
      <c r="H9" s="404" t="s">
        <v>44</v>
      </c>
      <c r="I9" s="404" t="s">
        <v>44</v>
      </c>
      <c r="J9" s="404" t="s">
        <v>44</v>
      </c>
      <c r="K9" s="404" t="s">
        <v>44</v>
      </c>
      <c r="L9" s="404" t="s">
        <v>44</v>
      </c>
      <c r="M9" s="404" t="s">
        <v>44</v>
      </c>
      <c r="N9" s="404" t="s">
        <v>44</v>
      </c>
      <c r="O9" s="404" t="s">
        <v>44</v>
      </c>
      <c r="P9" s="404" t="s">
        <v>44</v>
      </c>
      <c r="Q9" s="404" t="s">
        <v>44</v>
      </c>
      <c r="R9" s="404" t="s">
        <v>44</v>
      </c>
      <c r="S9" s="404" t="s">
        <v>44</v>
      </c>
      <c r="T9" s="404" t="s">
        <v>44</v>
      </c>
      <c r="U9" s="404" t="s">
        <v>44</v>
      </c>
      <c r="V9" s="404" t="s">
        <v>44</v>
      </c>
      <c r="W9" s="404" t="s">
        <v>44</v>
      </c>
      <c r="X9" s="404" t="s">
        <v>44</v>
      </c>
      <c r="Y9" s="405" t="s">
        <v>44</v>
      </c>
      <c r="Z9" s="406" t="s">
        <v>40</v>
      </c>
      <c r="AA9" s="407" t="s">
        <v>40</v>
      </c>
      <c r="AB9" s="407" t="s">
        <v>40</v>
      </c>
      <c r="AC9" s="408" t="s">
        <v>40</v>
      </c>
      <c r="AD9" s="409">
        <v>1454.02</v>
      </c>
      <c r="AE9" s="410">
        <v>1220.3923777598127</v>
      </c>
      <c r="AF9" s="410">
        <v>1220.3923777598127</v>
      </c>
      <c r="AG9" s="411">
        <v>1220.3923777598127</v>
      </c>
      <c r="AH9" s="397"/>
      <c r="AI9" s="398"/>
      <c r="AJ9" s="398"/>
      <c r="AK9" s="398"/>
      <c r="AL9" s="399"/>
      <c r="AM9" s="400">
        <f t="shared" si="0"/>
        <v>0</v>
      </c>
      <c r="AN9" s="401">
        <f t="shared" si="1"/>
        <v>0</v>
      </c>
      <c r="AO9" s="401">
        <f t="shared" si="2"/>
        <v>0</v>
      </c>
      <c r="AP9" s="401">
        <f t="shared" si="3"/>
        <v>0</v>
      </c>
      <c r="AQ9" s="401">
        <f t="shared" si="4"/>
        <v>0</v>
      </c>
      <c r="AR9" s="401">
        <f t="shared" si="5"/>
        <v>0</v>
      </c>
      <c r="AS9" s="401">
        <f t="shared" si="6"/>
        <v>0</v>
      </c>
      <c r="AT9" s="401">
        <f t="shared" si="7"/>
        <v>0</v>
      </c>
      <c r="AU9" s="401">
        <f t="shared" si="8"/>
        <v>0</v>
      </c>
      <c r="AV9" s="402">
        <f t="shared" si="9"/>
        <v>0</v>
      </c>
      <c r="AW9" s="71"/>
      <c r="AX9" s="397"/>
      <c r="AY9" s="398"/>
      <c r="AZ9" s="398"/>
      <c r="BA9" s="398"/>
      <c r="BB9" s="399"/>
      <c r="BC9" s="400">
        <f t="shared" si="10"/>
        <v>0</v>
      </c>
      <c r="BD9" s="401"/>
      <c r="BE9" s="401"/>
      <c r="BF9" s="401"/>
      <c r="BG9" s="401"/>
      <c r="BH9" s="401"/>
      <c r="BI9" s="401"/>
      <c r="BJ9" s="401"/>
      <c r="BK9" s="401"/>
      <c r="BL9" s="402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</row>
    <row r="10" spans="2:92" s="74" customFormat="1" ht="22.5">
      <c r="B10" s="412" t="s">
        <v>45</v>
      </c>
      <c r="C10" s="413" t="s">
        <v>45</v>
      </c>
      <c r="D10" s="414" t="s">
        <v>45</v>
      </c>
      <c r="E10" s="403" t="s">
        <v>46</v>
      </c>
      <c r="F10" s="404" t="s">
        <v>46</v>
      </c>
      <c r="G10" s="404" t="s">
        <v>46</v>
      </c>
      <c r="H10" s="404" t="s">
        <v>46</v>
      </c>
      <c r="I10" s="404" t="s">
        <v>46</v>
      </c>
      <c r="J10" s="404" t="s">
        <v>46</v>
      </c>
      <c r="K10" s="404" t="s">
        <v>46</v>
      </c>
      <c r="L10" s="404" t="s">
        <v>46</v>
      </c>
      <c r="M10" s="404" t="s">
        <v>46</v>
      </c>
      <c r="N10" s="404" t="s">
        <v>46</v>
      </c>
      <c r="O10" s="404" t="s">
        <v>46</v>
      </c>
      <c r="P10" s="404" t="s">
        <v>46</v>
      </c>
      <c r="Q10" s="404" t="s">
        <v>46</v>
      </c>
      <c r="R10" s="404" t="s">
        <v>46</v>
      </c>
      <c r="S10" s="404" t="s">
        <v>46</v>
      </c>
      <c r="T10" s="404" t="s">
        <v>46</v>
      </c>
      <c r="U10" s="404" t="s">
        <v>46</v>
      </c>
      <c r="V10" s="404" t="s">
        <v>46</v>
      </c>
      <c r="W10" s="404" t="s">
        <v>46</v>
      </c>
      <c r="X10" s="404" t="s">
        <v>46</v>
      </c>
      <c r="Y10" s="405" t="s">
        <v>46</v>
      </c>
      <c r="Z10" s="406" t="s">
        <v>40</v>
      </c>
      <c r="AA10" s="407" t="s">
        <v>40</v>
      </c>
      <c r="AB10" s="407" t="s">
        <v>40</v>
      </c>
      <c r="AC10" s="408" t="s">
        <v>40</v>
      </c>
      <c r="AD10" s="409">
        <v>1154.04</v>
      </c>
      <c r="AE10" s="410">
        <v>1038.567217423872</v>
      </c>
      <c r="AF10" s="410">
        <v>1038.567217423872</v>
      </c>
      <c r="AG10" s="411">
        <v>1038.567217423872</v>
      </c>
      <c r="AH10" s="397"/>
      <c r="AI10" s="398"/>
      <c r="AJ10" s="398"/>
      <c r="AK10" s="398"/>
      <c r="AL10" s="399"/>
      <c r="AM10" s="400">
        <f t="shared" si="0"/>
        <v>0</v>
      </c>
      <c r="AN10" s="401">
        <f t="shared" si="1"/>
        <v>0</v>
      </c>
      <c r="AO10" s="401">
        <f t="shared" si="2"/>
        <v>0</v>
      </c>
      <c r="AP10" s="401">
        <f t="shared" si="3"/>
        <v>0</v>
      </c>
      <c r="AQ10" s="401">
        <f t="shared" si="4"/>
        <v>0</v>
      </c>
      <c r="AR10" s="401">
        <f t="shared" si="5"/>
        <v>0</v>
      </c>
      <c r="AS10" s="401">
        <f t="shared" si="6"/>
        <v>0</v>
      </c>
      <c r="AT10" s="401">
        <f t="shared" si="7"/>
        <v>0</v>
      </c>
      <c r="AU10" s="401">
        <f t="shared" si="8"/>
        <v>0</v>
      </c>
      <c r="AV10" s="402">
        <f t="shared" si="9"/>
        <v>0</v>
      </c>
      <c r="AW10" s="75"/>
      <c r="AX10" s="397"/>
      <c r="AY10" s="398"/>
      <c r="AZ10" s="398"/>
      <c r="BA10" s="398"/>
      <c r="BB10" s="399"/>
      <c r="BC10" s="400">
        <f t="shared" si="10"/>
        <v>0</v>
      </c>
      <c r="BD10" s="401"/>
      <c r="BE10" s="401"/>
      <c r="BF10" s="401"/>
      <c r="BG10" s="401"/>
      <c r="BH10" s="401"/>
      <c r="BI10" s="401"/>
      <c r="BJ10" s="401"/>
      <c r="BK10" s="401"/>
      <c r="BL10" s="402"/>
      <c r="BM10" s="83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6"/>
      <c r="CN10" s="76"/>
    </row>
    <row r="11" spans="2:92" s="74" customFormat="1" ht="22.5">
      <c r="B11" s="412" t="s">
        <v>47</v>
      </c>
      <c r="C11" s="413" t="s">
        <v>47</v>
      </c>
      <c r="D11" s="414" t="s">
        <v>47</v>
      </c>
      <c r="E11" s="403" t="s">
        <v>48</v>
      </c>
      <c r="F11" s="404" t="s">
        <v>48</v>
      </c>
      <c r="G11" s="404" t="s">
        <v>48</v>
      </c>
      <c r="H11" s="404" t="s">
        <v>48</v>
      </c>
      <c r="I11" s="404" t="s">
        <v>48</v>
      </c>
      <c r="J11" s="404" t="s">
        <v>48</v>
      </c>
      <c r="K11" s="404" t="s">
        <v>48</v>
      </c>
      <c r="L11" s="404" t="s">
        <v>48</v>
      </c>
      <c r="M11" s="404" t="s">
        <v>48</v>
      </c>
      <c r="N11" s="404" t="s">
        <v>48</v>
      </c>
      <c r="O11" s="404" t="s">
        <v>48</v>
      </c>
      <c r="P11" s="404" t="s">
        <v>48</v>
      </c>
      <c r="Q11" s="404" t="s">
        <v>48</v>
      </c>
      <c r="R11" s="404" t="s">
        <v>48</v>
      </c>
      <c r="S11" s="404" t="s">
        <v>48</v>
      </c>
      <c r="T11" s="404" t="s">
        <v>48</v>
      </c>
      <c r="U11" s="404" t="s">
        <v>48</v>
      </c>
      <c r="V11" s="404" t="s">
        <v>48</v>
      </c>
      <c r="W11" s="404" t="s">
        <v>48</v>
      </c>
      <c r="X11" s="404" t="s">
        <v>48</v>
      </c>
      <c r="Y11" s="405" t="s">
        <v>48</v>
      </c>
      <c r="Z11" s="406" t="s">
        <v>40</v>
      </c>
      <c r="AA11" s="407" t="s">
        <v>40</v>
      </c>
      <c r="AB11" s="407" t="s">
        <v>40</v>
      </c>
      <c r="AC11" s="408" t="s">
        <v>40</v>
      </c>
      <c r="AD11" s="409">
        <v>0</v>
      </c>
      <c r="AE11" s="410">
        <v>0</v>
      </c>
      <c r="AF11" s="410">
        <v>0</v>
      </c>
      <c r="AG11" s="411">
        <v>0</v>
      </c>
      <c r="AH11" s="397"/>
      <c r="AI11" s="398"/>
      <c r="AJ11" s="398"/>
      <c r="AK11" s="398"/>
      <c r="AL11" s="399"/>
      <c r="AM11" s="400">
        <f t="shared" si="0"/>
        <v>0</v>
      </c>
      <c r="AN11" s="401">
        <f t="shared" si="1"/>
        <v>0</v>
      </c>
      <c r="AO11" s="401">
        <f t="shared" si="2"/>
        <v>0</v>
      </c>
      <c r="AP11" s="401">
        <f t="shared" si="3"/>
        <v>0</v>
      </c>
      <c r="AQ11" s="401">
        <f t="shared" si="4"/>
        <v>0</v>
      </c>
      <c r="AR11" s="401">
        <f t="shared" si="5"/>
        <v>0</v>
      </c>
      <c r="AS11" s="401">
        <f t="shared" si="6"/>
        <v>0</v>
      </c>
      <c r="AT11" s="401">
        <f t="shared" si="7"/>
        <v>0</v>
      </c>
      <c r="AU11" s="401">
        <f t="shared" si="8"/>
        <v>0</v>
      </c>
      <c r="AV11" s="402">
        <f t="shared" si="9"/>
        <v>0</v>
      </c>
      <c r="AW11" s="75"/>
      <c r="AX11" s="397"/>
      <c r="AY11" s="398"/>
      <c r="AZ11" s="398"/>
      <c r="BA11" s="398"/>
      <c r="BB11" s="399"/>
      <c r="BC11" s="400">
        <f t="shared" si="10"/>
        <v>0</v>
      </c>
      <c r="BD11" s="401"/>
      <c r="BE11" s="401"/>
      <c r="BF11" s="401"/>
      <c r="BG11" s="401"/>
      <c r="BH11" s="401"/>
      <c r="BI11" s="401"/>
      <c r="BJ11" s="401"/>
      <c r="BK11" s="401"/>
      <c r="BL11" s="402"/>
      <c r="BM11" s="83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6"/>
      <c r="CN11" s="76"/>
    </row>
    <row r="12" spans="2:92" s="74" customFormat="1" ht="22.5">
      <c r="B12" s="412" t="s">
        <v>49</v>
      </c>
      <c r="C12" s="413" t="s">
        <v>49</v>
      </c>
      <c r="D12" s="414" t="s">
        <v>49</v>
      </c>
      <c r="E12" s="403" t="s">
        <v>50</v>
      </c>
      <c r="F12" s="404" t="s">
        <v>50</v>
      </c>
      <c r="G12" s="404" t="s">
        <v>50</v>
      </c>
      <c r="H12" s="404" t="s">
        <v>50</v>
      </c>
      <c r="I12" s="404" t="s">
        <v>50</v>
      </c>
      <c r="J12" s="404" t="s">
        <v>50</v>
      </c>
      <c r="K12" s="404" t="s">
        <v>50</v>
      </c>
      <c r="L12" s="404" t="s">
        <v>50</v>
      </c>
      <c r="M12" s="404" t="s">
        <v>50</v>
      </c>
      <c r="N12" s="404" t="s">
        <v>50</v>
      </c>
      <c r="O12" s="404" t="s">
        <v>50</v>
      </c>
      <c r="P12" s="404" t="s">
        <v>50</v>
      </c>
      <c r="Q12" s="404" t="s">
        <v>50</v>
      </c>
      <c r="R12" s="404" t="s">
        <v>50</v>
      </c>
      <c r="S12" s="404" t="s">
        <v>50</v>
      </c>
      <c r="T12" s="404" t="s">
        <v>50</v>
      </c>
      <c r="U12" s="404" t="s">
        <v>50</v>
      </c>
      <c r="V12" s="404" t="s">
        <v>50</v>
      </c>
      <c r="W12" s="404" t="s">
        <v>50</v>
      </c>
      <c r="X12" s="404" t="s">
        <v>50</v>
      </c>
      <c r="Y12" s="405" t="s">
        <v>50</v>
      </c>
      <c r="Z12" s="406" t="s">
        <v>40</v>
      </c>
      <c r="AA12" s="407" t="s">
        <v>40</v>
      </c>
      <c r="AB12" s="407" t="s">
        <v>40</v>
      </c>
      <c r="AC12" s="408" t="s">
        <v>40</v>
      </c>
      <c r="AD12" s="409">
        <v>973.98</v>
      </c>
      <c r="AE12" s="410">
        <v>945.79041893187</v>
      </c>
      <c r="AF12" s="410">
        <v>945.79041893187</v>
      </c>
      <c r="AG12" s="411">
        <v>945.79041893187</v>
      </c>
      <c r="AH12" s="397"/>
      <c r="AI12" s="398"/>
      <c r="AJ12" s="398"/>
      <c r="AK12" s="398"/>
      <c r="AL12" s="399"/>
      <c r="AM12" s="400">
        <f t="shared" si="0"/>
        <v>0</v>
      </c>
      <c r="AN12" s="401">
        <f t="shared" si="1"/>
        <v>0</v>
      </c>
      <c r="AO12" s="401">
        <f t="shared" si="2"/>
        <v>0</v>
      </c>
      <c r="AP12" s="401">
        <f t="shared" si="3"/>
        <v>0</v>
      </c>
      <c r="AQ12" s="401">
        <f t="shared" si="4"/>
        <v>0</v>
      </c>
      <c r="AR12" s="401">
        <f t="shared" si="5"/>
        <v>0</v>
      </c>
      <c r="AS12" s="401">
        <f t="shared" si="6"/>
        <v>0</v>
      </c>
      <c r="AT12" s="401">
        <f t="shared" si="7"/>
        <v>0</v>
      </c>
      <c r="AU12" s="401">
        <f t="shared" si="8"/>
        <v>0</v>
      </c>
      <c r="AV12" s="402">
        <f t="shared" si="9"/>
        <v>0</v>
      </c>
      <c r="AW12" s="75"/>
      <c r="AX12" s="397"/>
      <c r="AY12" s="398"/>
      <c r="AZ12" s="398"/>
      <c r="BA12" s="398"/>
      <c r="BB12" s="399"/>
      <c r="BC12" s="400">
        <f t="shared" si="10"/>
        <v>0</v>
      </c>
      <c r="BD12" s="401"/>
      <c r="BE12" s="401"/>
      <c r="BF12" s="401"/>
      <c r="BG12" s="401"/>
      <c r="BH12" s="401"/>
      <c r="BI12" s="401"/>
      <c r="BJ12" s="401"/>
      <c r="BK12" s="401"/>
      <c r="BL12" s="402"/>
      <c r="BM12" s="76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</row>
    <row r="13" spans="2:92" s="74" customFormat="1" ht="22.5">
      <c r="B13" s="412" t="s">
        <v>51</v>
      </c>
      <c r="C13" s="413" t="s">
        <v>51</v>
      </c>
      <c r="D13" s="414" t="s">
        <v>51</v>
      </c>
      <c r="E13" s="403" t="s">
        <v>52</v>
      </c>
      <c r="F13" s="404" t="s">
        <v>52</v>
      </c>
      <c r="G13" s="404" t="s">
        <v>52</v>
      </c>
      <c r="H13" s="404" t="s">
        <v>52</v>
      </c>
      <c r="I13" s="404" t="s">
        <v>52</v>
      </c>
      <c r="J13" s="404" t="s">
        <v>52</v>
      </c>
      <c r="K13" s="404" t="s">
        <v>52</v>
      </c>
      <c r="L13" s="404" t="s">
        <v>52</v>
      </c>
      <c r="M13" s="404" t="s">
        <v>52</v>
      </c>
      <c r="N13" s="404" t="s">
        <v>52</v>
      </c>
      <c r="O13" s="404" t="s">
        <v>52</v>
      </c>
      <c r="P13" s="404" t="s">
        <v>52</v>
      </c>
      <c r="Q13" s="404" t="s">
        <v>52</v>
      </c>
      <c r="R13" s="404" t="s">
        <v>52</v>
      </c>
      <c r="S13" s="404" t="s">
        <v>52</v>
      </c>
      <c r="T13" s="404" t="s">
        <v>52</v>
      </c>
      <c r="U13" s="404" t="s">
        <v>52</v>
      </c>
      <c r="V13" s="404" t="s">
        <v>52</v>
      </c>
      <c r="W13" s="404" t="s">
        <v>52</v>
      </c>
      <c r="X13" s="404" t="s">
        <v>52</v>
      </c>
      <c r="Y13" s="405" t="s">
        <v>52</v>
      </c>
      <c r="Z13" s="406" t="s">
        <v>40</v>
      </c>
      <c r="AA13" s="407" t="s">
        <v>40</v>
      </c>
      <c r="AB13" s="407" t="s">
        <v>40</v>
      </c>
      <c r="AC13" s="408" t="s">
        <v>40</v>
      </c>
      <c r="AD13" s="409">
        <v>399.68</v>
      </c>
      <c r="AE13" s="410">
        <v>201.2923579430076</v>
      </c>
      <c r="AF13" s="410">
        <v>201.2923579430076</v>
      </c>
      <c r="AG13" s="411">
        <v>201.2923579430076</v>
      </c>
      <c r="AH13" s="397"/>
      <c r="AI13" s="398"/>
      <c r="AJ13" s="398"/>
      <c r="AK13" s="398"/>
      <c r="AL13" s="399"/>
      <c r="AM13" s="400">
        <f t="shared" si="0"/>
        <v>0</v>
      </c>
      <c r="AN13" s="401">
        <f t="shared" si="1"/>
        <v>0</v>
      </c>
      <c r="AO13" s="401">
        <f t="shared" si="2"/>
        <v>0</v>
      </c>
      <c r="AP13" s="401">
        <f t="shared" si="3"/>
        <v>0</v>
      </c>
      <c r="AQ13" s="401">
        <f t="shared" si="4"/>
        <v>0</v>
      </c>
      <c r="AR13" s="401">
        <f t="shared" si="5"/>
        <v>0</v>
      </c>
      <c r="AS13" s="401">
        <f t="shared" si="6"/>
        <v>0</v>
      </c>
      <c r="AT13" s="401">
        <f t="shared" si="7"/>
        <v>0</v>
      </c>
      <c r="AU13" s="401">
        <f t="shared" si="8"/>
        <v>0</v>
      </c>
      <c r="AV13" s="402">
        <f t="shared" si="9"/>
        <v>0</v>
      </c>
      <c r="AW13" s="75"/>
      <c r="AX13" s="397"/>
      <c r="AY13" s="398"/>
      <c r="AZ13" s="398"/>
      <c r="BA13" s="398"/>
      <c r="BB13" s="399"/>
      <c r="BC13" s="400">
        <f t="shared" si="10"/>
        <v>0</v>
      </c>
      <c r="BD13" s="401"/>
      <c r="BE13" s="401"/>
      <c r="BF13" s="401"/>
      <c r="BG13" s="401"/>
      <c r="BH13" s="401"/>
      <c r="BI13" s="401"/>
      <c r="BJ13" s="401"/>
      <c r="BK13" s="401"/>
      <c r="BL13" s="402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</row>
    <row r="14" spans="2:64" ht="22.5">
      <c r="B14" s="412" t="s">
        <v>171</v>
      </c>
      <c r="C14" s="413"/>
      <c r="D14" s="414"/>
      <c r="E14" s="416" t="s">
        <v>184</v>
      </c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8"/>
      <c r="Z14" s="415"/>
      <c r="AA14" s="415"/>
      <c r="AB14" s="415"/>
      <c r="AC14" s="415"/>
      <c r="AD14" s="419"/>
      <c r="AE14" s="419"/>
      <c r="AF14" s="419"/>
      <c r="AG14" s="419"/>
      <c r="AH14" s="397"/>
      <c r="AI14" s="398"/>
      <c r="AJ14" s="398"/>
      <c r="AK14" s="398"/>
      <c r="AL14" s="399"/>
      <c r="AM14" s="400">
        <f t="shared" si="0"/>
        <v>0</v>
      </c>
      <c r="AN14" s="401">
        <f t="shared" si="1"/>
        <v>0</v>
      </c>
      <c r="AO14" s="401">
        <f t="shared" si="2"/>
        <v>0</v>
      </c>
      <c r="AP14" s="401">
        <f t="shared" si="3"/>
        <v>0</v>
      </c>
      <c r="AQ14" s="401">
        <f t="shared" si="4"/>
        <v>0</v>
      </c>
      <c r="AR14" s="401">
        <f t="shared" si="5"/>
        <v>0</v>
      </c>
      <c r="AS14" s="401">
        <f t="shared" si="6"/>
        <v>0</v>
      </c>
      <c r="AT14" s="401">
        <f t="shared" si="7"/>
        <v>0</v>
      </c>
      <c r="AU14" s="401">
        <f t="shared" si="8"/>
        <v>0</v>
      </c>
      <c r="AV14" s="402">
        <f t="shared" si="9"/>
        <v>0</v>
      </c>
      <c r="AX14" s="397"/>
      <c r="AY14" s="398"/>
      <c r="AZ14" s="398"/>
      <c r="BA14" s="398"/>
      <c r="BB14" s="399"/>
      <c r="BC14" s="400">
        <f t="shared" si="10"/>
        <v>0</v>
      </c>
      <c r="BD14" s="401"/>
      <c r="BE14" s="401"/>
      <c r="BF14" s="401"/>
      <c r="BG14" s="401"/>
      <c r="BH14" s="401"/>
      <c r="BI14" s="401"/>
      <c r="BJ14" s="401"/>
      <c r="BK14" s="401"/>
      <c r="BL14" s="402"/>
    </row>
    <row r="15" spans="2:64" ht="22.5">
      <c r="B15" s="412" t="s">
        <v>172</v>
      </c>
      <c r="C15" s="413"/>
      <c r="D15" s="414"/>
      <c r="E15" s="416" t="s">
        <v>184</v>
      </c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8"/>
      <c r="Z15" s="415"/>
      <c r="AA15" s="415"/>
      <c r="AB15" s="415"/>
      <c r="AC15" s="415"/>
      <c r="AD15" s="419"/>
      <c r="AE15" s="419"/>
      <c r="AF15" s="419"/>
      <c r="AG15" s="419"/>
      <c r="AH15" s="397"/>
      <c r="AI15" s="398"/>
      <c r="AJ15" s="398"/>
      <c r="AK15" s="398"/>
      <c r="AL15" s="399"/>
      <c r="AM15" s="400">
        <f t="shared" si="0"/>
        <v>0</v>
      </c>
      <c r="AN15" s="401">
        <f t="shared" si="1"/>
        <v>0</v>
      </c>
      <c r="AO15" s="401">
        <f t="shared" si="2"/>
        <v>0</v>
      </c>
      <c r="AP15" s="401">
        <f t="shared" si="3"/>
        <v>0</v>
      </c>
      <c r="AQ15" s="401">
        <f t="shared" si="4"/>
        <v>0</v>
      </c>
      <c r="AR15" s="401">
        <f t="shared" si="5"/>
        <v>0</v>
      </c>
      <c r="AS15" s="401">
        <f t="shared" si="6"/>
        <v>0</v>
      </c>
      <c r="AT15" s="401">
        <f t="shared" si="7"/>
        <v>0</v>
      </c>
      <c r="AU15" s="401">
        <f t="shared" si="8"/>
        <v>0</v>
      </c>
      <c r="AV15" s="402">
        <f t="shared" si="9"/>
        <v>0</v>
      </c>
      <c r="AX15" s="397"/>
      <c r="AY15" s="398"/>
      <c r="AZ15" s="398"/>
      <c r="BA15" s="398"/>
      <c r="BB15" s="399"/>
      <c r="BC15" s="400">
        <f t="shared" si="10"/>
        <v>0</v>
      </c>
      <c r="BD15" s="401"/>
      <c r="BE15" s="401"/>
      <c r="BF15" s="401"/>
      <c r="BG15" s="401"/>
      <c r="BH15" s="401"/>
      <c r="BI15" s="401"/>
      <c r="BJ15" s="401"/>
      <c r="BK15" s="401"/>
      <c r="BL15" s="402"/>
    </row>
    <row r="16" spans="2:64" ht="22.5">
      <c r="B16" s="412" t="s">
        <v>173</v>
      </c>
      <c r="C16" s="413"/>
      <c r="D16" s="414"/>
      <c r="E16" s="416" t="s">
        <v>184</v>
      </c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8"/>
      <c r="Z16" s="415"/>
      <c r="AA16" s="415"/>
      <c r="AB16" s="415"/>
      <c r="AC16" s="415"/>
      <c r="AD16" s="419"/>
      <c r="AE16" s="419"/>
      <c r="AF16" s="419"/>
      <c r="AG16" s="419"/>
      <c r="AH16" s="397"/>
      <c r="AI16" s="398"/>
      <c r="AJ16" s="398"/>
      <c r="AK16" s="398"/>
      <c r="AL16" s="399"/>
      <c r="AM16" s="400">
        <f t="shared" si="0"/>
        <v>0</v>
      </c>
      <c r="AN16" s="401">
        <f t="shared" si="1"/>
        <v>0</v>
      </c>
      <c r="AO16" s="401">
        <f t="shared" si="2"/>
        <v>0</v>
      </c>
      <c r="AP16" s="401">
        <f t="shared" si="3"/>
        <v>0</v>
      </c>
      <c r="AQ16" s="401">
        <f t="shared" si="4"/>
        <v>0</v>
      </c>
      <c r="AR16" s="401">
        <f t="shared" si="5"/>
        <v>0</v>
      </c>
      <c r="AS16" s="401">
        <f t="shared" si="6"/>
        <v>0</v>
      </c>
      <c r="AT16" s="401">
        <f t="shared" si="7"/>
        <v>0</v>
      </c>
      <c r="AU16" s="401">
        <f t="shared" si="8"/>
        <v>0</v>
      </c>
      <c r="AV16" s="402">
        <f t="shared" si="9"/>
        <v>0</v>
      </c>
      <c r="AX16" s="397"/>
      <c r="AY16" s="398"/>
      <c r="AZ16" s="398"/>
      <c r="BA16" s="398"/>
      <c r="BB16" s="399"/>
      <c r="BC16" s="400">
        <f t="shared" si="10"/>
        <v>0</v>
      </c>
      <c r="BD16" s="401"/>
      <c r="BE16" s="401"/>
      <c r="BF16" s="401"/>
      <c r="BG16" s="401"/>
      <c r="BH16" s="401"/>
      <c r="BI16" s="401"/>
      <c r="BJ16" s="401"/>
      <c r="BK16" s="401"/>
      <c r="BL16" s="402"/>
    </row>
    <row r="17" spans="2:64" ht="22.5">
      <c r="B17" s="412" t="s">
        <v>53</v>
      </c>
      <c r="C17" s="413" t="s">
        <v>53</v>
      </c>
      <c r="D17" s="414" t="s">
        <v>53</v>
      </c>
      <c r="E17" s="403" t="s">
        <v>54</v>
      </c>
      <c r="F17" s="404" t="s">
        <v>54</v>
      </c>
      <c r="G17" s="404" t="s">
        <v>54</v>
      </c>
      <c r="H17" s="404" t="s">
        <v>54</v>
      </c>
      <c r="I17" s="404" t="s">
        <v>54</v>
      </c>
      <c r="J17" s="404" t="s">
        <v>54</v>
      </c>
      <c r="K17" s="404" t="s">
        <v>54</v>
      </c>
      <c r="L17" s="404" t="s">
        <v>54</v>
      </c>
      <c r="M17" s="404" t="s">
        <v>54</v>
      </c>
      <c r="N17" s="404" t="s">
        <v>54</v>
      </c>
      <c r="O17" s="404" t="s">
        <v>54</v>
      </c>
      <c r="P17" s="404" t="s">
        <v>54</v>
      </c>
      <c r="Q17" s="404" t="s">
        <v>54</v>
      </c>
      <c r="R17" s="404" t="s">
        <v>54</v>
      </c>
      <c r="S17" s="404" t="s">
        <v>54</v>
      </c>
      <c r="T17" s="404" t="s">
        <v>54</v>
      </c>
      <c r="U17" s="404" t="s">
        <v>54</v>
      </c>
      <c r="V17" s="404" t="s">
        <v>54</v>
      </c>
      <c r="W17" s="404" t="s">
        <v>54</v>
      </c>
      <c r="X17" s="404" t="s">
        <v>54</v>
      </c>
      <c r="Y17" s="405" t="s">
        <v>54</v>
      </c>
      <c r="Z17" s="406" t="s">
        <v>55</v>
      </c>
      <c r="AA17" s="407" t="s">
        <v>55</v>
      </c>
      <c r="AB17" s="407" t="s">
        <v>55</v>
      </c>
      <c r="AC17" s="408" t="s">
        <v>55</v>
      </c>
      <c r="AD17" s="409">
        <v>688.58</v>
      </c>
      <c r="AE17" s="410">
        <v>595.2353985692071</v>
      </c>
      <c r="AF17" s="410">
        <v>595.2353985692071</v>
      </c>
      <c r="AG17" s="411">
        <v>595.2353985692071</v>
      </c>
      <c r="AH17" s="397"/>
      <c r="AI17" s="398"/>
      <c r="AJ17" s="398"/>
      <c r="AK17" s="398"/>
      <c r="AL17" s="399"/>
      <c r="AM17" s="400">
        <f t="shared" si="0"/>
        <v>0</v>
      </c>
      <c r="AN17" s="401">
        <f t="shared" si="1"/>
        <v>0</v>
      </c>
      <c r="AO17" s="401">
        <f t="shared" si="2"/>
        <v>0</v>
      </c>
      <c r="AP17" s="401">
        <f t="shared" si="3"/>
        <v>0</v>
      </c>
      <c r="AQ17" s="401">
        <f t="shared" si="4"/>
        <v>0</v>
      </c>
      <c r="AR17" s="401">
        <f t="shared" si="5"/>
        <v>0</v>
      </c>
      <c r="AS17" s="401">
        <f t="shared" si="6"/>
        <v>0</v>
      </c>
      <c r="AT17" s="401">
        <f t="shared" si="7"/>
        <v>0</v>
      </c>
      <c r="AU17" s="401">
        <f t="shared" si="8"/>
        <v>0</v>
      </c>
      <c r="AV17" s="402">
        <f t="shared" si="9"/>
        <v>0</v>
      </c>
      <c r="AX17" s="397"/>
      <c r="AY17" s="398"/>
      <c r="AZ17" s="398"/>
      <c r="BA17" s="398"/>
      <c r="BB17" s="399"/>
      <c r="BC17" s="400">
        <f t="shared" si="10"/>
        <v>0</v>
      </c>
      <c r="BD17" s="401"/>
      <c r="BE17" s="401"/>
      <c r="BF17" s="401"/>
      <c r="BG17" s="401"/>
      <c r="BH17" s="401"/>
      <c r="BI17" s="401"/>
      <c r="BJ17" s="401"/>
      <c r="BK17" s="401"/>
      <c r="BL17" s="402"/>
    </row>
    <row r="18" spans="2:64" ht="22.5">
      <c r="B18" s="412" t="s">
        <v>56</v>
      </c>
      <c r="C18" s="413" t="s">
        <v>56</v>
      </c>
      <c r="D18" s="414" t="s">
        <v>56</v>
      </c>
      <c r="E18" s="403" t="s">
        <v>57</v>
      </c>
      <c r="F18" s="404" t="s">
        <v>57</v>
      </c>
      <c r="G18" s="404" t="s">
        <v>57</v>
      </c>
      <c r="H18" s="404" t="s">
        <v>57</v>
      </c>
      <c r="I18" s="404" t="s">
        <v>57</v>
      </c>
      <c r="J18" s="404" t="s">
        <v>57</v>
      </c>
      <c r="K18" s="404" t="s">
        <v>57</v>
      </c>
      <c r="L18" s="404" t="s">
        <v>57</v>
      </c>
      <c r="M18" s="404" t="s">
        <v>57</v>
      </c>
      <c r="N18" s="404" t="s">
        <v>57</v>
      </c>
      <c r="O18" s="404" t="s">
        <v>57</v>
      </c>
      <c r="P18" s="404" t="s">
        <v>57</v>
      </c>
      <c r="Q18" s="404" t="s">
        <v>57</v>
      </c>
      <c r="R18" s="404" t="s">
        <v>57</v>
      </c>
      <c r="S18" s="404" t="s">
        <v>57</v>
      </c>
      <c r="T18" s="404" t="s">
        <v>57</v>
      </c>
      <c r="U18" s="404" t="s">
        <v>57</v>
      </c>
      <c r="V18" s="404" t="s">
        <v>57</v>
      </c>
      <c r="W18" s="404" t="s">
        <v>57</v>
      </c>
      <c r="X18" s="404" t="s">
        <v>57</v>
      </c>
      <c r="Y18" s="405" t="s">
        <v>57</v>
      </c>
      <c r="Z18" s="406" t="s">
        <v>55</v>
      </c>
      <c r="AA18" s="407" t="s">
        <v>55</v>
      </c>
      <c r="AB18" s="407" t="s">
        <v>55</v>
      </c>
      <c r="AC18" s="408" t="s">
        <v>55</v>
      </c>
      <c r="AD18" s="409">
        <v>1092.99</v>
      </c>
      <c r="AE18" s="410">
        <v>919.9041080662781</v>
      </c>
      <c r="AF18" s="410">
        <v>919.9041080662781</v>
      </c>
      <c r="AG18" s="411">
        <v>919.9041080662781</v>
      </c>
      <c r="AH18" s="397"/>
      <c r="AI18" s="398"/>
      <c r="AJ18" s="398"/>
      <c r="AK18" s="398"/>
      <c r="AL18" s="399"/>
      <c r="AM18" s="400">
        <f t="shared" si="0"/>
        <v>0</v>
      </c>
      <c r="AN18" s="401">
        <f t="shared" si="1"/>
        <v>0</v>
      </c>
      <c r="AO18" s="401">
        <f t="shared" si="2"/>
        <v>0</v>
      </c>
      <c r="AP18" s="401">
        <f t="shared" si="3"/>
        <v>0</v>
      </c>
      <c r="AQ18" s="401">
        <f t="shared" si="4"/>
        <v>0</v>
      </c>
      <c r="AR18" s="401">
        <f t="shared" si="5"/>
        <v>0</v>
      </c>
      <c r="AS18" s="401">
        <f t="shared" si="6"/>
        <v>0</v>
      </c>
      <c r="AT18" s="401">
        <f t="shared" si="7"/>
        <v>0</v>
      </c>
      <c r="AU18" s="401">
        <f t="shared" si="8"/>
        <v>0</v>
      </c>
      <c r="AV18" s="402">
        <f t="shared" si="9"/>
        <v>0</v>
      </c>
      <c r="AX18" s="397"/>
      <c r="AY18" s="398"/>
      <c r="AZ18" s="398"/>
      <c r="BA18" s="398"/>
      <c r="BB18" s="399"/>
      <c r="BC18" s="400">
        <f t="shared" si="10"/>
        <v>0</v>
      </c>
      <c r="BD18" s="401"/>
      <c r="BE18" s="401"/>
      <c r="BF18" s="401"/>
      <c r="BG18" s="401"/>
      <c r="BH18" s="401"/>
      <c r="BI18" s="401"/>
      <c r="BJ18" s="401"/>
      <c r="BK18" s="401"/>
      <c r="BL18" s="402"/>
    </row>
    <row r="19" spans="2:64" ht="22.5">
      <c r="B19" s="412" t="s">
        <v>58</v>
      </c>
      <c r="C19" s="413" t="s">
        <v>58</v>
      </c>
      <c r="D19" s="414" t="s">
        <v>58</v>
      </c>
      <c r="E19" s="403" t="s">
        <v>59</v>
      </c>
      <c r="F19" s="404" t="s">
        <v>59</v>
      </c>
      <c r="G19" s="404" t="s">
        <v>59</v>
      </c>
      <c r="H19" s="404" t="s">
        <v>59</v>
      </c>
      <c r="I19" s="404" t="s">
        <v>59</v>
      </c>
      <c r="J19" s="404" t="s">
        <v>59</v>
      </c>
      <c r="K19" s="404" t="s">
        <v>59</v>
      </c>
      <c r="L19" s="404" t="s">
        <v>59</v>
      </c>
      <c r="M19" s="404" t="s">
        <v>59</v>
      </c>
      <c r="N19" s="404" t="s">
        <v>59</v>
      </c>
      <c r="O19" s="404" t="s">
        <v>59</v>
      </c>
      <c r="P19" s="404" t="s">
        <v>59</v>
      </c>
      <c r="Q19" s="404" t="s">
        <v>59</v>
      </c>
      <c r="R19" s="404" t="s">
        <v>59</v>
      </c>
      <c r="S19" s="404" t="s">
        <v>59</v>
      </c>
      <c r="T19" s="404" t="s">
        <v>59</v>
      </c>
      <c r="U19" s="404" t="s">
        <v>59</v>
      </c>
      <c r="V19" s="404" t="s">
        <v>59</v>
      </c>
      <c r="W19" s="404" t="s">
        <v>59</v>
      </c>
      <c r="X19" s="404" t="s">
        <v>59</v>
      </c>
      <c r="Y19" s="405" t="s">
        <v>59</v>
      </c>
      <c r="Z19" s="406" t="s">
        <v>55</v>
      </c>
      <c r="AA19" s="407" t="s">
        <v>55</v>
      </c>
      <c r="AB19" s="407" t="s">
        <v>55</v>
      </c>
      <c r="AC19" s="408" t="s">
        <v>55</v>
      </c>
      <c r="AD19" s="409">
        <v>634.8</v>
      </c>
      <c r="AE19" s="410">
        <v>523.674238817894</v>
      </c>
      <c r="AF19" s="410">
        <v>523.674238817894</v>
      </c>
      <c r="AG19" s="411">
        <v>523.674238817894</v>
      </c>
      <c r="AH19" s="397"/>
      <c r="AI19" s="398"/>
      <c r="AJ19" s="398"/>
      <c r="AK19" s="398"/>
      <c r="AL19" s="399"/>
      <c r="AM19" s="400">
        <f t="shared" si="0"/>
        <v>0</v>
      </c>
      <c r="AN19" s="401">
        <f t="shared" si="1"/>
        <v>0</v>
      </c>
      <c r="AO19" s="401">
        <f t="shared" si="2"/>
        <v>0</v>
      </c>
      <c r="AP19" s="401">
        <f t="shared" si="3"/>
        <v>0</v>
      </c>
      <c r="AQ19" s="401">
        <f t="shared" si="4"/>
        <v>0</v>
      </c>
      <c r="AR19" s="401">
        <f t="shared" si="5"/>
        <v>0</v>
      </c>
      <c r="AS19" s="401">
        <f t="shared" si="6"/>
        <v>0</v>
      </c>
      <c r="AT19" s="401">
        <f t="shared" si="7"/>
        <v>0</v>
      </c>
      <c r="AU19" s="401">
        <f t="shared" si="8"/>
        <v>0</v>
      </c>
      <c r="AV19" s="402">
        <f t="shared" si="9"/>
        <v>0</v>
      </c>
      <c r="AX19" s="397"/>
      <c r="AY19" s="398"/>
      <c r="AZ19" s="398"/>
      <c r="BA19" s="398"/>
      <c r="BB19" s="399"/>
      <c r="BC19" s="400">
        <f t="shared" si="10"/>
        <v>0</v>
      </c>
      <c r="BD19" s="401"/>
      <c r="BE19" s="401"/>
      <c r="BF19" s="401"/>
      <c r="BG19" s="401"/>
      <c r="BH19" s="401"/>
      <c r="BI19" s="401"/>
      <c r="BJ19" s="401"/>
      <c r="BK19" s="401"/>
      <c r="BL19" s="402"/>
    </row>
    <row r="20" spans="2:64" ht="22.5">
      <c r="B20" s="412" t="s">
        <v>60</v>
      </c>
      <c r="C20" s="413" t="s">
        <v>60</v>
      </c>
      <c r="D20" s="414" t="s">
        <v>60</v>
      </c>
      <c r="E20" s="403" t="s">
        <v>61</v>
      </c>
      <c r="F20" s="404" t="s">
        <v>61</v>
      </c>
      <c r="G20" s="404" t="s">
        <v>61</v>
      </c>
      <c r="H20" s="404" t="s">
        <v>61</v>
      </c>
      <c r="I20" s="404" t="s">
        <v>61</v>
      </c>
      <c r="J20" s="404" t="s">
        <v>61</v>
      </c>
      <c r="K20" s="404" t="s">
        <v>61</v>
      </c>
      <c r="L20" s="404" t="s">
        <v>61</v>
      </c>
      <c r="M20" s="404" t="s">
        <v>61</v>
      </c>
      <c r="N20" s="404" t="s">
        <v>61</v>
      </c>
      <c r="O20" s="404" t="s">
        <v>61</v>
      </c>
      <c r="P20" s="404" t="s">
        <v>61</v>
      </c>
      <c r="Q20" s="404" t="s">
        <v>61</v>
      </c>
      <c r="R20" s="404" t="s">
        <v>61</v>
      </c>
      <c r="S20" s="404" t="s">
        <v>61</v>
      </c>
      <c r="T20" s="404" t="s">
        <v>61</v>
      </c>
      <c r="U20" s="404" t="s">
        <v>61</v>
      </c>
      <c r="V20" s="404" t="s">
        <v>61</v>
      </c>
      <c r="W20" s="404" t="s">
        <v>61</v>
      </c>
      <c r="X20" s="404" t="s">
        <v>61</v>
      </c>
      <c r="Y20" s="405" t="s">
        <v>61</v>
      </c>
      <c r="Z20" s="406" t="s">
        <v>55</v>
      </c>
      <c r="AA20" s="407" t="s">
        <v>55</v>
      </c>
      <c r="AB20" s="407" t="s">
        <v>55</v>
      </c>
      <c r="AC20" s="408" t="s">
        <v>55</v>
      </c>
      <c r="AD20" s="409">
        <v>506.34</v>
      </c>
      <c r="AE20" s="410">
        <v>417.72341867449506</v>
      </c>
      <c r="AF20" s="410">
        <v>417.72341867449506</v>
      </c>
      <c r="AG20" s="411">
        <v>417.72341867449506</v>
      </c>
      <c r="AH20" s="397"/>
      <c r="AI20" s="398"/>
      <c r="AJ20" s="398"/>
      <c r="AK20" s="398"/>
      <c r="AL20" s="399"/>
      <c r="AM20" s="400">
        <f aca="true" t="shared" si="11" ref="AM20:AM41">AD20*AH20</f>
        <v>0</v>
      </c>
      <c r="AN20" s="401">
        <f aca="true" t="shared" si="12" ref="AN20:AN41">AL20*AM20</f>
        <v>0</v>
      </c>
      <c r="AO20" s="401">
        <f aca="true" t="shared" si="13" ref="AO20:AO41">AM20*AN20</f>
        <v>0</v>
      </c>
      <c r="AP20" s="401">
        <f aca="true" t="shared" si="14" ref="AP20:AP41">AN20*AO20</f>
        <v>0</v>
      </c>
      <c r="AQ20" s="401">
        <f aca="true" t="shared" si="15" ref="AQ20:AQ41">AO20*AP20</f>
        <v>0</v>
      </c>
      <c r="AR20" s="401">
        <f aca="true" t="shared" si="16" ref="AR20:AR41">AP20*AQ20</f>
        <v>0</v>
      </c>
      <c r="AS20" s="401">
        <f aca="true" t="shared" si="17" ref="AS20:AS41">AQ20*AR20</f>
        <v>0</v>
      </c>
      <c r="AT20" s="401">
        <f aca="true" t="shared" si="18" ref="AT20:AT41">AR20*AS20</f>
        <v>0</v>
      </c>
      <c r="AU20" s="401">
        <f aca="true" t="shared" si="19" ref="AU20:AU41">AS20*AT20</f>
        <v>0</v>
      </c>
      <c r="AV20" s="402">
        <f aca="true" t="shared" si="20" ref="AV20:AV41">AT20*AU20</f>
        <v>0</v>
      </c>
      <c r="AX20" s="397"/>
      <c r="AY20" s="398"/>
      <c r="AZ20" s="398"/>
      <c r="BA20" s="398"/>
      <c r="BB20" s="399"/>
      <c r="BC20" s="400">
        <f aca="true" t="shared" si="21" ref="BC20:BC41">AX20*AD20</f>
        <v>0</v>
      </c>
      <c r="BD20" s="401"/>
      <c r="BE20" s="401"/>
      <c r="BF20" s="401"/>
      <c r="BG20" s="401"/>
      <c r="BH20" s="401"/>
      <c r="BI20" s="401"/>
      <c r="BJ20" s="401"/>
      <c r="BK20" s="401"/>
      <c r="BL20" s="402"/>
    </row>
    <row r="21" spans="2:64" ht="22.5">
      <c r="B21" s="412" t="s">
        <v>62</v>
      </c>
      <c r="C21" s="413" t="s">
        <v>62</v>
      </c>
      <c r="D21" s="414" t="s">
        <v>62</v>
      </c>
      <c r="E21" s="403" t="s">
        <v>63</v>
      </c>
      <c r="F21" s="404" t="s">
        <v>63</v>
      </c>
      <c r="G21" s="404" t="s">
        <v>63</v>
      </c>
      <c r="H21" s="404" t="s">
        <v>63</v>
      </c>
      <c r="I21" s="404" t="s">
        <v>63</v>
      </c>
      <c r="J21" s="404" t="s">
        <v>63</v>
      </c>
      <c r="K21" s="404" t="s">
        <v>63</v>
      </c>
      <c r="L21" s="404" t="s">
        <v>63</v>
      </c>
      <c r="M21" s="404" t="s">
        <v>63</v>
      </c>
      <c r="N21" s="404" t="s">
        <v>63</v>
      </c>
      <c r="O21" s="404" t="s">
        <v>63</v>
      </c>
      <c r="P21" s="404" t="s">
        <v>63</v>
      </c>
      <c r="Q21" s="404" t="s">
        <v>63</v>
      </c>
      <c r="R21" s="404" t="s">
        <v>63</v>
      </c>
      <c r="S21" s="404" t="s">
        <v>63</v>
      </c>
      <c r="T21" s="404" t="s">
        <v>63</v>
      </c>
      <c r="U21" s="404" t="s">
        <v>63</v>
      </c>
      <c r="V21" s="404" t="s">
        <v>63</v>
      </c>
      <c r="W21" s="404" t="s">
        <v>63</v>
      </c>
      <c r="X21" s="404" t="s">
        <v>63</v>
      </c>
      <c r="Y21" s="405" t="s">
        <v>63</v>
      </c>
      <c r="Z21" s="406" t="s">
        <v>55</v>
      </c>
      <c r="AA21" s="407" t="s">
        <v>55</v>
      </c>
      <c r="AB21" s="407" t="s">
        <v>55</v>
      </c>
      <c r="AC21" s="408" t="s">
        <v>55</v>
      </c>
      <c r="AD21" s="409">
        <v>414.54</v>
      </c>
      <c r="AE21" s="410">
        <v>399.17622329457873</v>
      </c>
      <c r="AF21" s="410">
        <v>399.17622329457873</v>
      </c>
      <c r="AG21" s="411">
        <v>399.17622329457873</v>
      </c>
      <c r="AH21" s="397"/>
      <c r="AI21" s="398"/>
      <c r="AJ21" s="398"/>
      <c r="AK21" s="398"/>
      <c r="AL21" s="399"/>
      <c r="AM21" s="400">
        <f t="shared" si="11"/>
        <v>0</v>
      </c>
      <c r="AN21" s="401">
        <f t="shared" si="12"/>
        <v>0</v>
      </c>
      <c r="AO21" s="401">
        <f t="shared" si="13"/>
        <v>0</v>
      </c>
      <c r="AP21" s="401">
        <f t="shared" si="14"/>
        <v>0</v>
      </c>
      <c r="AQ21" s="401">
        <f t="shared" si="15"/>
        <v>0</v>
      </c>
      <c r="AR21" s="401">
        <f t="shared" si="16"/>
        <v>0</v>
      </c>
      <c r="AS21" s="401">
        <f t="shared" si="17"/>
        <v>0</v>
      </c>
      <c r="AT21" s="401">
        <f t="shared" si="18"/>
        <v>0</v>
      </c>
      <c r="AU21" s="401">
        <f t="shared" si="19"/>
        <v>0</v>
      </c>
      <c r="AV21" s="402">
        <f t="shared" si="20"/>
        <v>0</v>
      </c>
      <c r="AX21" s="397"/>
      <c r="AY21" s="398"/>
      <c r="AZ21" s="398"/>
      <c r="BA21" s="398"/>
      <c r="BB21" s="399"/>
      <c r="BC21" s="400">
        <f t="shared" si="21"/>
        <v>0</v>
      </c>
      <c r="BD21" s="401"/>
      <c r="BE21" s="401"/>
      <c r="BF21" s="401"/>
      <c r="BG21" s="401"/>
      <c r="BH21" s="401"/>
      <c r="BI21" s="401"/>
      <c r="BJ21" s="401"/>
      <c r="BK21" s="401"/>
      <c r="BL21" s="402"/>
    </row>
    <row r="22" spans="2:64" ht="22.5">
      <c r="B22" s="412" t="s">
        <v>64</v>
      </c>
      <c r="C22" s="413" t="s">
        <v>64</v>
      </c>
      <c r="D22" s="414" t="s">
        <v>64</v>
      </c>
      <c r="E22" s="403" t="s">
        <v>65</v>
      </c>
      <c r="F22" s="404" t="s">
        <v>65</v>
      </c>
      <c r="G22" s="404" t="s">
        <v>65</v>
      </c>
      <c r="H22" s="404" t="s">
        <v>65</v>
      </c>
      <c r="I22" s="404" t="s">
        <v>65</v>
      </c>
      <c r="J22" s="404" t="s">
        <v>65</v>
      </c>
      <c r="K22" s="404" t="s">
        <v>65</v>
      </c>
      <c r="L22" s="404" t="s">
        <v>65</v>
      </c>
      <c r="M22" s="404" t="s">
        <v>65</v>
      </c>
      <c r="N22" s="404" t="s">
        <v>65</v>
      </c>
      <c r="O22" s="404" t="s">
        <v>65</v>
      </c>
      <c r="P22" s="404" t="s">
        <v>65</v>
      </c>
      <c r="Q22" s="404" t="s">
        <v>65</v>
      </c>
      <c r="R22" s="404" t="s">
        <v>65</v>
      </c>
      <c r="S22" s="404" t="s">
        <v>65</v>
      </c>
      <c r="T22" s="404" t="s">
        <v>65</v>
      </c>
      <c r="U22" s="404" t="s">
        <v>65</v>
      </c>
      <c r="V22" s="404" t="s">
        <v>65</v>
      </c>
      <c r="W22" s="404" t="s">
        <v>65</v>
      </c>
      <c r="X22" s="404" t="s">
        <v>65</v>
      </c>
      <c r="Y22" s="405" t="s">
        <v>65</v>
      </c>
      <c r="Z22" s="406" t="s">
        <v>55</v>
      </c>
      <c r="AA22" s="407" t="s">
        <v>55</v>
      </c>
      <c r="AB22" s="407" t="s">
        <v>55</v>
      </c>
      <c r="AC22" s="408" t="s">
        <v>55</v>
      </c>
      <c r="AD22" s="409">
        <v>2670.6</v>
      </c>
      <c r="AE22" s="410">
        <v>2374.820953998306</v>
      </c>
      <c r="AF22" s="410">
        <v>2374.820953998306</v>
      </c>
      <c r="AG22" s="411">
        <v>2374.820953998306</v>
      </c>
      <c r="AH22" s="397"/>
      <c r="AI22" s="398"/>
      <c r="AJ22" s="398"/>
      <c r="AK22" s="398"/>
      <c r="AL22" s="399"/>
      <c r="AM22" s="400">
        <f t="shared" si="11"/>
        <v>0</v>
      </c>
      <c r="AN22" s="401">
        <f t="shared" si="12"/>
        <v>0</v>
      </c>
      <c r="AO22" s="401">
        <f t="shared" si="13"/>
        <v>0</v>
      </c>
      <c r="AP22" s="401">
        <f t="shared" si="14"/>
        <v>0</v>
      </c>
      <c r="AQ22" s="401">
        <f t="shared" si="15"/>
        <v>0</v>
      </c>
      <c r="AR22" s="401">
        <f t="shared" si="16"/>
        <v>0</v>
      </c>
      <c r="AS22" s="401">
        <f t="shared" si="17"/>
        <v>0</v>
      </c>
      <c r="AT22" s="401">
        <f t="shared" si="18"/>
        <v>0</v>
      </c>
      <c r="AU22" s="401">
        <f t="shared" si="19"/>
        <v>0</v>
      </c>
      <c r="AV22" s="402">
        <f t="shared" si="20"/>
        <v>0</v>
      </c>
      <c r="AX22" s="397"/>
      <c r="AY22" s="398"/>
      <c r="AZ22" s="398"/>
      <c r="BA22" s="398"/>
      <c r="BB22" s="399"/>
      <c r="BC22" s="400">
        <f t="shared" si="21"/>
        <v>0</v>
      </c>
      <c r="BD22" s="401"/>
      <c r="BE22" s="401"/>
      <c r="BF22" s="401"/>
      <c r="BG22" s="401"/>
      <c r="BH22" s="401"/>
      <c r="BI22" s="401"/>
      <c r="BJ22" s="401"/>
      <c r="BK22" s="401"/>
      <c r="BL22" s="402"/>
    </row>
    <row r="23" spans="2:64" ht="22.5">
      <c r="B23" s="412" t="s">
        <v>66</v>
      </c>
      <c r="C23" s="413" t="s">
        <v>66</v>
      </c>
      <c r="D23" s="414" t="s">
        <v>66</v>
      </c>
      <c r="E23" s="403" t="s">
        <v>67</v>
      </c>
      <c r="F23" s="404" t="s">
        <v>67</v>
      </c>
      <c r="G23" s="404" t="s">
        <v>67</v>
      </c>
      <c r="H23" s="404" t="s">
        <v>67</v>
      </c>
      <c r="I23" s="404" t="s">
        <v>67</v>
      </c>
      <c r="J23" s="404" t="s">
        <v>67</v>
      </c>
      <c r="K23" s="404" t="s">
        <v>67</v>
      </c>
      <c r="L23" s="404" t="s">
        <v>67</v>
      </c>
      <c r="M23" s="404" t="s">
        <v>67</v>
      </c>
      <c r="N23" s="404" t="s">
        <v>67</v>
      </c>
      <c r="O23" s="404" t="s">
        <v>67</v>
      </c>
      <c r="P23" s="404" t="s">
        <v>67</v>
      </c>
      <c r="Q23" s="404" t="s">
        <v>67</v>
      </c>
      <c r="R23" s="404" t="s">
        <v>67</v>
      </c>
      <c r="S23" s="404" t="s">
        <v>67</v>
      </c>
      <c r="T23" s="404" t="s">
        <v>67</v>
      </c>
      <c r="U23" s="404" t="s">
        <v>67</v>
      </c>
      <c r="V23" s="404" t="s">
        <v>67</v>
      </c>
      <c r="W23" s="404" t="s">
        <v>67</v>
      </c>
      <c r="X23" s="404" t="s">
        <v>67</v>
      </c>
      <c r="Y23" s="405" t="s">
        <v>67</v>
      </c>
      <c r="Z23" s="406" t="s">
        <v>55</v>
      </c>
      <c r="AA23" s="407" t="s">
        <v>55</v>
      </c>
      <c r="AB23" s="407" t="s">
        <v>55</v>
      </c>
      <c r="AC23" s="408" t="s">
        <v>55</v>
      </c>
      <c r="AD23" s="409">
        <v>786.98</v>
      </c>
      <c r="AE23" s="410">
        <v>710.126148792573</v>
      </c>
      <c r="AF23" s="410">
        <v>710.126148792573</v>
      </c>
      <c r="AG23" s="411">
        <v>710.126148792573</v>
      </c>
      <c r="AH23" s="397"/>
      <c r="AI23" s="398"/>
      <c r="AJ23" s="398"/>
      <c r="AK23" s="398"/>
      <c r="AL23" s="399"/>
      <c r="AM23" s="400">
        <f t="shared" si="11"/>
        <v>0</v>
      </c>
      <c r="AN23" s="401">
        <f t="shared" si="12"/>
        <v>0</v>
      </c>
      <c r="AO23" s="401">
        <f t="shared" si="13"/>
        <v>0</v>
      </c>
      <c r="AP23" s="401">
        <f t="shared" si="14"/>
        <v>0</v>
      </c>
      <c r="AQ23" s="401">
        <f t="shared" si="15"/>
        <v>0</v>
      </c>
      <c r="AR23" s="401">
        <f t="shared" si="16"/>
        <v>0</v>
      </c>
      <c r="AS23" s="401">
        <f t="shared" si="17"/>
        <v>0</v>
      </c>
      <c r="AT23" s="401">
        <f t="shared" si="18"/>
        <v>0</v>
      </c>
      <c r="AU23" s="401">
        <f t="shared" si="19"/>
        <v>0</v>
      </c>
      <c r="AV23" s="402">
        <f t="shared" si="20"/>
        <v>0</v>
      </c>
      <c r="AX23" s="397"/>
      <c r="AY23" s="398"/>
      <c r="AZ23" s="398"/>
      <c r="BA23" s="398"/>
      <c r="BB23" s="399"/>
      <c r="BC23" s="400">
        <f t="shared" si="21"/>
        <v>0</v>
      </c>
      <c r="BD23" s="401"/>
      <c r="BE23" s="401"/>
      <c r="BF23" s="401"/>
      <c r="BG23" s="401"/>
      <c r="BH23" s="401"/>
      <c r="BI23" s="401"/>
      <c r="BJ23" s="401"/>
      <c r="BK23" s="401"/>
      <c r="BL23" s="402"/>
    </row>
    <row r="24" spans="2:64" ht="22.5">
      <c r="B24" s="412" t="s">
        <v>68</v>
      </c>
      <c r="C24" s="413" t="s">
        <v>68</v>
      </c>
      <c r="D24" s="414" t="s">
        <v>68</v>
      </c>
      <c r="E24" s="403" t="s">
        <v>69</v>
      </c>
      <c r="F24" s="404" t="s">
        <v>69</v>
      </c>
      <c r="G24" s="404" t="s">
        <v>69</v>
      </c>
      <c r="H24" s="404" t="s">
        <v>69</v>
      </c>
      <c r="I24" s="404" t="s">
        <v>69</v>
      </c>
      <c r="J24" s="404" t="s">
        <v>69</v>
      </c>
      <c r="K24" s="404" t="s">
        <v>69</v>
      </c>
      <c r="L24" s="404" t="s">
        <v>69</v>
      </c>
      <c r="M24" s="404" t="s">
        <v>69</v>
      </c>
      <c r="N24" s="404" t="s">
        <v>69</v>
      </c>
      <c r="O24" s="404" t="s">
        <v>69</v>
      </c>
      <c r="P24" s="404" t="s">
        <v>69</v>
      </c>
      <c r="Q24" s="404" t="s">
        <v>69</v>
      </c>
      <c r="R24" s="404" t="s">
        <v>69</v>
      </c>
      <c r="S24" s="404" t="s">
        <v>69</v>
      </c>
      <c r="T24" s="404" t="s">
        <v>69</v>
      </c>
      <c r="U24" s="404" t="s">
        <v>69</v>
      </c>
      <c r="V24" s="404" t="s">
        <v>69</v>
      </c>
      <c r="W24" s="404" t="s">
        <v>69</v>
      </c>
      <c r="X24" s="404" t="s">
        <v>69</v>
      </c>
      <c r="Y24" s="405" t="s">
        <v>69</v>
      </c>
      <c r="Z24" s="406" t="s">
        <v>55</v>
      </c>
      <c r="AA24" s="407" t="s">
        <v>55</v>
      </c>
      <c r="AB24" s="407" t="s">
        <v>55</v>
      </c>
      <c r="AC24" s="408" t="s">
        <v>55</v>
      </c>
      <c r="AD24" s="409">
        <v>229.93</v>
      </c>
      <c r="AE24" s="410">
        <v>199.7723163504664</v>
      </c>
      <c r="AF24" s="410">
        <v>199.7723163504664</v>
      </c>
      <c r="AG24" s="411">
        <v>199.7723163504664</v>
      </c>
      <c r="AH24" s="397"/>
      <c r="AI24" s="398"/>
      <c r="AJ24" s="398"/>
      <c r="AK24" s="398"/>
      <c r="AL24" s="399"/>
      <c r="AM24" s="400">
        <f t="shared" si="11"/>
        <v>0</v>
      </c>
      <c r="AN24" s="401">
        <f t="shared" si="12"/>
        <v>0</v>
      </c>
      <c r="AO24" s="401">
        <f t="shared" si="13"/>
        <v>0</v>
      </c>
      <c r="AP24" s="401">
        <f t="shared" si="14"/>
        <v>0</v>
      </c>
      <c r="AQ24" s="401">
        <f t="shared" si="15"/>
        <v>0</v>
      </c>
      <c r="AR24" s="401">
        <f t="shared" si="16"/>
        <v>0</v>
      </c>
      <c r="AS24" s="401">
        <f t="shared" si="17"/>
        <v>0</v>
      </c>
      <c r="AT24" s="401">
        <f t="shared" si="18"/>
        <v>0</v>
      </c>
      <c r="AU24" s="401">
        <f t="shared" si="19"/>
        <v>0</v>
      </c>
      <c r="AV24" s="402">
        <f t="shared" si="20"/>
        <v>0</v>
      </c>
      <c r="AX24" s="397"/>
      <c r="AY24" s="398"/>
      <c r="AZ24" s="398"/>
      <c r="BA24" s="398"/>
      <c r="BB24" s="399"/>
      <c r="BC24" s="400">
        <f t="shared" si="21"/>
        <v>0</v>
      </c>
      <c r="BD24" s="401"/>
      <c r="BE24" s="401"/>
      <c r="BF24" s="401"/>
      <c r="BG24" s="401"/>
      <c r="BH24" s="401"/>
      <c r="BI24" s="401"/>
      <c r="BJ24" s="401"/>
      <c r="BK24" s="401"/>
      <c r="BL24" s="402"/>
    </row>
    <row r="25" spans="2:64" ht="22.5">
      <c r="B25" s="412" t="s">
        <v>70</v>
      </c>
      <c r="C25" s="413" t="s">
        <v>70</v>
      </c>
      <c r="D25" s="414" t="s">
        <v>70</v>
      </c>
      <c r="E25" s="403" t="s">
        <v>71</v>
      </c>
      <c r="F25" s="404" t="s">
        <v>71</v>
      </c>
      <c r="G25" s="404" t="s">
        <v>71</v>
      </c>
      <c r="H25" s="404" t="s">
        <v>71</v>
      </c>
      <c r="I25" s="404" t="s">
        <v>71</v>
      </c>
      <c r="J25" s="404" t="s">
        <v>71</v>
      </c>
      <c r="K25" s="404" t="s">
        <v>71</v>
      </c>
      <c r="L25" s="404" t="s">
        <v>71</v>
      </c>
      <c r="M25" s="404" t="s">
        <v>71</v>
      </c>
      <c r="N25" s="404" t="s">
        <v>71</v>
      </c>
      <c r="O25" s="404" t="s">
        <v>71</v>
      </c>
      <c r="P25" s="404" t="s">
        <v>71</v>
      </c>
      <c r="Q25" s="404" t="s">
        <v>71</v>
      </c>
      <c r="R25" s="404" t="s">
        <v>71</v>
      </c>
      <c r="S25" s="404" t="s">
        <v>71</v>
      </c>
      <c r="T25" s="404" t="s">
        <v>71</v>
      </c>
      <c r="U25" s="404" t="s">
        <v>71</v>
      </c>
      <c r="V25" s="404" t="s">
        <v>71</v>
      </c>
      <c r="W25" s="404" t="s">
        <v>71</v>
      </c>
      <c r="X25" s="404" t="s">
        <v>71</v>
      </c>
      <c r="Y25" s="405" t="s">
        <v>71</v>
      </c>
      <c r="Z25" s="406" t="s">
        <v>55</v>
      </c>
      <c r="AA25" s="407" t="s">
        <v>55</v>
      </c>
      <c r="AB25" s="407" t="s">
        <v>55</v>
      </c>
      <c r="AC25" s="408" t="s">
        <v>55</v>
      </c>
      <c r="AD25" s="409">
        <v>266.33</v>
      </c>
      <c r="AE25" s="410">
        <v>244.9684834725558</v>
      </c>
      <c r="AF25" s="410">
        <v>244.9684834725558</v>
      </c>
      <c r="AG25" s="411">
        <v>244.9684834725558</v>
      </c>
      <c r="AH25" s="397"/>
      <c r="AI25" s="398"/>
      <c r="AJ25" s="398"/>
      <c r="AK25" s="398"/>
      <c r="AL25" s="399"/>
      <c r="AM25" s="400">
        <f t="shared" si="11"/>
        <v>0</v>
      </c>
      <c r="AN25" s="401">
        <f t="shared" si="12"/>
        <v>0</v>
      </c>
      <c r="AO25" s="401">
        <f t="shared" si="13"/>
        <v>0</v>
      </c>
      <c r="AP25" s="401">
        <f t="shared" si="14"/>
        <v>0</v>
      </c>
      <c r="AQ25" s="401">
        <f t="shared" si="15"/>
        <v>0</v>
      </c>
      <c r="AR25" s="401">
        <f t="shared" si="16"/>
        <v>0</v>
      </c>
      <c r="AS25" s="401">
        <f t="shared" si="17"/>
        <v>0</v>
      </c>
      <c r="AT25" s="401">
        <f t="shared" si="18"/>
        <v>0</v>
      </c>
      <c r="AU25" s="401">
        <f t="shared" si="19"/>
        <v>0</v>
      </c>
      <c r="AV25" s="402">
        <f t="shared" si="20"/>
        <v>0</v>
      </c>
      <c r="AX25" s="397"/>
      <c r="AY25" s="398"/>
      <c r="AZ25" s="398"/>
      <c r="BA25" s="398"/>
      <c r="BB25" s="399"/>
      <c r="BC25" s="400">
        <f t="shared" si="21"/>
        <v>0</v>
      </c>
      <c r="BD25" s="401"/>
      <c r="BE25" s="401"/>
      <c r="BF25" s="401"/>
      <c r="BG25" s="401"/>
      <c r="BH25" s="401"/>
      <c r="BI25" s="401"/>
      <c r="BJ25" s="401"/>
      <c r="BK25" s="401"/>
      <c r="BL25" s="402"/>
    </row>
    <row r="26" spans="2:64" ht="22.5">
      <c r="B26" s="412" t="s">
        <v>72</v>
      </c>
      <c r="C26" s="413" t="s">
        <v>72</v>
      </c>
      <c r="D26" s="414" t="s">
        <v>72</v>
      </c>
      <c r="E26" s="403" t="s">
        <v>73</v>
      </c>
      <c r="F26" s="404" t="s">
        <v>73</v>
      </c>
      <c r="G26" s="404" t="s">
        <v>73</v>
      </c>
      <c r="H26" s="404" t="s">
        <v>73</v>
      </c>
      <c r="I26" s="404" t="s">
        <v>73</v>
      </c>
      <c r="J26" s="404" t="s">
        <v>73</v>
      </c>
      <c r="K26" s="404" t="s">
        <v>73</v>
      </c>
      <c r="L26" s="404" t="s">
        <v>73</v>
      </c>
      <c r="M26" s="404" t="s">
        <v>73</v>
      </c>
      <c r="N26" s="404" t="s">
        <v>73</v>
      </c>
      <c r="O26" s="404" t="s">
        <v>73</v>
      </c>
      <c r="P26" s="404" t="s">
        <v>73</v>
      </c>
      <c r="Q26" s="404" t="s">
        <v>73</v>
      </c>
      <c r="R26" s="404" t="s">
        <v>73</v>
      </c>
      <c r="S26" s="404" t="s">
        <v>73</v>
      </c>
      <c r="T26" s="404" t="s">
        <v>73</v>
      </c>
      <c r="U26" s="404" t="s">
        <v>73</v>
      </c>
      <c r="V26" s="404" t="s">
        <v>73</v>
      </c>
      <c r="W26" s="404" t="s">
        <v>73</v>
      </c>
      <c r="X26" s="404" t="s">
        <v>73</v>
      </c>
      <c r="Y26" s="405" t="s">
        <v>73</v>
      </c>
      <c r="Z26" s="406" t="s">
        <v>55</v>
      </c>
      <c r="AA26" s="407" t="s">
        <v>55</v>
      </c>
      <c r="AB26" s="407" t="s">
        <v>55</v>
      </c>
      <c r="AC26" s="408" t="s">
        <v>55</v>
      </c>
      <c r="AD26" s="409">
        <v>347.68</v>
      </c>
      <c r="AE26" s="410">
        <v>249.19285250506312</v>
      </c>
      <c r="AF26" s="410">
        <v>249.19285250506312</v>
      </c>
      <c r="AG26" s="411">
        <v>249.19285250506312</v>
      </c>
      <c r="AH26" s="397"/>
      <c r="AI26" s="398"/>
      <c r="AJ26" s="398"/>
      <c r="AK26" s="398"/>
      <c r="AL26" s="399"/>
      <c r="AM26" s="400">
        <f t="shared" si="11"/>
        <v>0</v>
      </c>
      <c r="AN26" s="401">
        <f t="shared" si="12"/>
        <v>0</v>
      </c>
      <c r="AO26" s="401">
        <f t="shared" si="13"/>
        <v>0</v>
      </c>
      <c r="AP26" s="401">
        <f t="shared" si="14"/>
        <v>0</v>
      </c>
      <c r="AQ26" s="401">
        <f t="shared" si="15"/>
        <v>0</v>
      </c>
      <c r="AR26" s="401">
        <f t="shared" si="16"/>
        <v>0</v>
      </c>
      <c r="AS26" s="401">
        <f t="shared" si="17"/>
        <v>0</v>
      </c>
      <c r="AT26" s="401">
        <f t="shared" si="18"/>
        <v>0</v>
      </c>
      <c r="AU26" s="401">
        <f t="shared" si="19"/>
        <v>0</v>
      </c>
      <c r="AV26" s="402">
        <f t="shared" si="20"/>
        <v>0</v>
      </c>
      <c r="AX26" s="397"/>
      <c r="AY26" s="398"/>
      <c r="AZ26" s="398"/>
      <c r="BA26" s="398"/>
      <c r="BB26" s="399"/>
      <c r="BC26" s="400">
        <f t="shared" si="21"/>
        <v>0</v>
      </c>
      <c r="BD26" s="401"/>
      <c r="BE26" s="401"/>
      <c r="BF26" s="401"/>
      <c r="BG26" s="401"/>
      <c r="BH26" s="401"/>
      <c r="BI26" s="401"/>
      <c r="BJ26" s="401"/>
      <c r="BK26" s="401"/>
      <c r="BL26" s="402"/>
    </row>
    <row r="27" spans="2:64" ht="22.5">
      <c r="B27" s="412" t="s">
        <v>74</v>
      </c>
      <c r="C27" s="413" t="s">
        <v>74</v>
      </c>
      <c r="D27" s="414" t="s">
        <v>74</v>
      </c>
      <c r="E27" s="403" t="s">
        <v>19</v>
      </c>
      <c r="F27" s="404" t="s">
        <v>19</v>
      </c>
      <c r="G27" s="404" t="s">
        <v>19</v>
      </c>
      <c r="H27" s="404" t="s">
        <v>19</v>
      </c>
      <c r="I27" s="404" t="s">
        <v>19</v>
      </c>
      <c r="J27" s="404" t="s">
        <v>19</v>
      </c>
      <c r="K27" s="404" t="s">
        <v>19</v>
      </c>
      <c r="L27" s="404" t="s">
        <v>19</v>
      </c>
      <c r="M27" s="404" t="s">
        <v>19</v>
      </c>
      <c r="N27" s="404" t="s">
        <v>19</v>
      </c>
      <c r="O27" s="404" t="s">
        <v>19</v>
      </c>
      <c r="P27" s="404" t="s">
        <v>19</v>
      </c>
      <c r="Q27" s="404" t="s">
        <v>19</v>
      </c>
      <c r="R27" s="404" t="s">
        <v>19</v>
      </c>
      <c r="S27" s="404" t="s">
        <v>19</v>
      </c>
      <c r="T27" s="404" t="s">
        <v>19</v>
      </c>
      <c r="U27" s="404" t="s">
        <v>19</v>
      </c>
      <c r="V27" s="404" t="s">
        <v>19</v>
      </c>
      <c r="W27" s="404" t="s">
        <v>19</v>
      </c>
      <c r="X27" s="404" t="s">
        <v>19</v>
      </c>
      <c r="Y27" s="405" t="s">
        <v>19</v>
      </c>
      <c r="Z27" s="406" t="s">
        <v>55</v>
      </c>
      <c r="AA27" s="407" t="s">
        <v>55</v>
      </c>
      <c r="AB27" s="407" t="s">
        <v>55</v>
      </c>
      <c r="AC27" s="408" t="s">
        <v>55</v>
      </c>
      <c r="AD27" s="409">
        <v>115.57</v>
      </c>
      <c r="AE27" s="410">
        <v>100.05836855936715</v>
      </c>
      <c r="AF27" s="410">
        <v>100.05836855936715</v>
      </c>
      <c r="AG27" s="411">
        <v>100.05836855936715</v>
      </c>
      <c r="AH27" s="397"/>
      <c r="AI27" s="398"/>
      <c r="AJ27" s="398"/>
      <c r="AK27" s="398"/>
      <c r="AL27" s="399"/>
      <c r="AM27" s="400">
        <f t="shared" si="11"/>
        <v>0</v>
      </c>
      <c r="AN27" s="401">
        <f t="shared" si="12"/>
        <v>0</v>
      </c>
      <c r="AO27" s="401">
        <f t="shared" si="13"/>
        <v>0</v>
      </c>
      <c r="AP27" s="401">
        <f t="shared" si="14"/>
        <v>0</v>
      </c>
      <c r="AQ27" s="401">
        <f t="shared" si="15"/>
        <v>0</v>
      </c>
      <c r="AR27" s="401">
        <f t="shared" si="16"/>
        <v>0</v>
      </c>
      <c r="AS27" s="401">
        <f t="shared" si="17"/>
        <v>0</v>
      </c>
      <c r="AT27" s="401">
        <f t="shared" si="18"/>
        <v>0</v>
      </c>
      <c r="AU27" s="401">
        <f t="shared" si="19"/>
        <v>0</v>
      </c>
      <c r="AV27" s="402">
        <f t="shared" si="20"/>
        <v>0</v>
      </c>
      <c r="AX27" s="397"/>
      <c r="AY27" s="398"/>
      <c r="AZ27" s="398"/>
      <c r="BA27" s="398"/>
      <c r="BB27" s="399"/>
      <c r="BC27" s="400">
        <f t="shared" si="21"/>
        <v>0</v>
      </c>
      <c r="BD27" s="401"/>
      <c r="BE27" s="401"/>
      <c r="BF27" s="401"/>
      <c r="BG27" s="401"/>
      <c r="BH27" s="401"/>
      <c r="BI27" s="401"/>
      <c r="BJ27" s="401"/>
      <c r="BK27" s="401"/>
      <c r="BL27" s="402"/>
    </row>
    <row r="28" spans="2:64" ht="22.5">
      <c r="B28" s="412" t="s">
        <v>75</v>
      </c>
      <c r="C28" s="413" t="s">
        <v>75</v>
      </c>
      <c r="D28" s="414" t="s">
        <v>75</v>
      </c>
      <c r="E28" s="403" t="s">
        <v>76</v>
      </c>
      <c r="F28" s="404" t="s">
        <v>76</v>
      </c>
      <c r="G28" s="404" t="s">
        <v>76</v>
      </c>
      <c r="H28" s="404" t="s">
        <v>76</v>
      </c>
      <c r="I28" s="404" t="s">
        <v>76</v>
      </c>
      <c r="J28" s="404" t="s">
        <v>76</v>
      </c>
      <c r="K28" s="404" t="s">
        <v>76</v>
      </c>
      <c r="L28" s="404" t="s">
        <v>76</v>
      </c>
      <c r="M28" s="404" t="s">
        <v>76</v>
      </c>
      <c r="N28" s="404" t="s">
        <v>76</v>
      </c>
      <c r="O28" s="404" t="s">
        <v>76</v>
      </c>
      <c r="P28" s="404" t="s">
        <v>76</v>
      </c>
      <c r="Q28" s="404" t="s">
        <v>76</v>
      </c>
      <c r="R28" s="404" t="s">
        <v>76</v>
      </c>
      <c r="S28" s="404" t="s">
        <v>76</v>
      </c>
      <c r="T28" s="404" t="s">
        <v>76</v>
      </c>
      <c r="U28" s="404" t="s">
        <v>76</v>
      </c>
      <c r="V28" s="404" t="s">
        <v>76</v>
      </c>
      <c r="W28" s="404" t="s">
        <v>76</v>
      </c>
      <c r="X28" s="404" t="s">
        <v>76</v>
      </c>
      <c r="Y28" s="405" t="s">
        <v>76</v>
      </c>
      <c r="Z28" s="406" t="s">
        <v>55</v>
      </c>
      <c r="AA28" s="407" t="s">
        <v>55</v>
      </c>
      <c r="AB28" s="407" t="s">
        <v>55</v>
      </c>
      <c r="AC28" s="408" t="s">
        <v>55</v>
      </c>
      <c r="AD28" s="409">
        <v>325.83</v>
      </c>
      <c r="AE28" s="410">
        <v>326.2182893291505</v>
      </c>
      <c r="AF28" s="410">
        <v>326.2182893291505</v>
      </c>
      <c r="AG28" s="411">
        <v>326.2182893291505</v>
      </c>
      <c r="AH28" s="397"/>
      <c r="AI28" s="398"/>
      <c r="AJ28" s="398"/>
      <c r="AK28" s="398"/>
      <c r="AL28" s="399"/>
      <c r="AM28" s="400">
        <f t="shared" si="11"/>
        <v>0</v>
      </c>
      <c r="AN28" s="401">
        <f t="shared" si="12"/>
        <v>0</v>
      </c>
      <c r="AO28" s="401">
        <f t="shared" si="13"/>
        <v>0</v>
      </c>
      <c r="AP28" s="401">
        <f t="shared" si="14"/>
        <v>0</v>
      </c>
      <c r="AQ28" s="401">
        <f t="shared" si="15"/>
        <v>0</v>
      </c>
      <c r="AR28" s="401">
        <f t="shared" si="16"/>
        <v>0</v>
      </c>
      <c r="AS28" s="401">
        <f t="shared" si="17"/>
        <v>0</v>
      </c>
      <c r="AT28" s="401">
        <f t="shared" si="18"/>
        <v>0</v>
      </c>
      <c r="AU28" s="401">
        <f t="shared" si="19"/>
        <v>0</v>
      </c>
      <c r="AV28" s="402">
        <f t="shared" si="20"/>
        <v>0</v>
      </c>
      <c r="AX28" s="397"/>
      <c r="AY28" s="398"/>
      <c r="AZ28" s="398"/>
      <c r="BA28" s="398"/>
      <c r="BB28" s="399"/>
      <c r="BC28" s="400">
        <f t="shared" si="21"/>
        <v>0</v>
      </c>
      <c r="BD28" s="401"/>
      <c r="BE28" s="401"/>
      <c r="BF28" s="401"/>
      <c r="BG28" s="401"/>
      <c r="BH28" s="401"/>
      <c r="BI28" s="401"/>
      <c r="BJ28" s="401"/>
      <c r="BK28" s="401"/>
      <c r="BL28" s="402"/>
    </row>
    <row r="29" spans="2:64" ht="22.5">
      <c r="B29" s="412" t="s">
        <v>77</v>
      </c>
      <c r="C29" s="413" t="s">
        <v>77</v>
      </c>
      <c r="D29" s="414" t="s">
        <v>77</v>
      </c>
      <c r="E29" s="403" t="s">
        <v>78</v>
      </c>
      <c r="F29" s="404" t="s">
        <v>78</v>
      </c>
      <c r="G29" s="404" t="s">
        <v>78</v>
      </c>
      <c r="H29" s="404" t="s">
        <v>78</v>
      </c>
      <c r="I29" s="404" t="s">
        <v>78</v>
      </c>
      <c r="J29" s="404" t="s">
        <v>78</v>
      </c>
      <c r="K29" s="404" t="s">
        <v>78</v>
      </c>
      <c r="L29" s="404" t="s">
        <v>78</v>
      </c>
      <c r="M29" s="404" t="s">
        <v>78</v>
      </c>
      <c r="N29" s="404" t="s">
        <v>78</v>
      </c>
      <c r="O29" s="404" t="s">
        <v>78</v>
      </c>
      <c r="P29" s="404" t="s">
        <v>78</v>
      </c>
      <c r="Q29" s="404" t="s">
        <v>78</v>
      </c>
      <c r="R29" s="404" t="s">
        <v>78</v>
      </c>
      <c r="S29" s="404" t="s">
        <v>78</v>
      </c>
      <c r="T29" s="404" t="s">
        <v>78</v>
      </c>
      <c r="U29" s="404" t="s">
        <v>78</v>
      </c>
      <c r="V29" s="404" t="s">
        <v>78</v>
      </c>
      <c r="W29" s="404" t="s">
        <v>78</v>
      </c>
      <c r="X29" s="404" t="s">
        <v>78</v>
      </c>
      <c r="Y29" s="405" t="s">
        <v>78</v>
      </c>
      <c r="Z29" s="406" t="s">
        <v>55</v>
      </c>
      <c r="AA29" s="407" t="s">
        <v>55</v>
      </c>
      <c r="AB29" s="407" t="s">
        <v>55</v>
      </c>
      <c r="AC29" s="408" t="s">
        <v>55</v>
      </c>
      <c r="AD29" s="409">
        <v>1811.42</v>
      </c>
      <c r="AE29" s="410">
        <v>1821.3366117355226</v>
      </c>
      <c r="AF29" s="410">
        <v>1821.3366117355226</v>
      </c>
      <c r="AG29" s="411">
        <v>1821.3366117355226</v>
      </c>
      <c r="AH29" s="397"/>
      <c r="AI29" s="398"/>
      <c r="AJ29" s="398"/>
      <c r="AK29" s="398"/>
      <c r="AL29" s="399"/>
      <c r="AM29" s="400">
        <f t="shared" si="11"/>
        <v>0</v>
      </c>
      <c r="AN29" s="401">
        <f t="shared" si="12"/>
        <v>0</v>
      </c>
      <c r="AO29" s="401">
        <f t="shared" si="13"/>
        <v>0</v>
      </c>
      <c r="AP29" s="401">
        <f t="shared" si="14"/>
        <v>0</v>
      </c>
      <c r="AQ29" s="401">
        <f t="shared" si="15"/>
        <v>0</v>
      </c>
      <c r="AR29" s="401">
        <f t="shared" si="16"/>
        <v>0</v>
      </c>
      <c r="AS29" s="401">
        <f t="shared" si="17"/>
        <v>0</v>
      </c>
      <c r="AT29" s="401">
        <f t="shared" si="18"/>
        <v>0</v>
      </c>
      <c r="AU29" s="401">
        <f t="shared" si="19"/>
        <v>0</v>
      </c>
      <c r="AV29" s="402">
        <f t="shared" si="20"/>
        <v>0</v>
      </c>
      <c r="AX29" s="397"/>
      <c r="AY29" s="398"/>
      <c r="AZ29" s="398"/>
      <c r="BA29" s="398"/>
      <c r="BB29" s="399"/>
      <c r="BC29" s="400">
        <f t="shared" si="21"/>
        <v>0</v>
      </c>
      <c r="BD29" s="401"/>
      <c r="BE29" s="401"/>
      <c r="BF29" s="401"/>
      <c r="BG29" s="401"/>
      <c r="BH29" s="401"/>
      <c r="BI29" s="401"/>
      <c r="BJ29" s="401"/>
      <c r="BK29" s="401"/>
      <c r="BL29" s="402"/>
    </row>
    <row r="30" spans="2:64" ht="22.5">
      <c r="B30" s="412" t="s">
        <v>79</v>
      </c>
      <c r="C30" s="413" t="s">
        <v>79</v>
      </c>
      <c r="D30" s="414" t="s">
        <v>79</v>
      </c>
      <c r="E30" s="403" t="s">
        <v>80</v>
      </c>
      <c r="F30" s="404" t="s">
        <v>80</v>
      </c>
      <c r="G30" s="404" t="s">
        <v>80</v>
      </c>
      <c r="H30" s="404" t="s">
        <v>80</v>
      </c>
      <c r="I30" s="404" t="s">
        <v>80</v>
      </c>
      <c r="J30" s="404" t="s">
        <v>80</v>
      </c>
      <c r="K30" s="404" t="s">
        <v>80</v>
      </c>
      <c r="L30" s="404" t="s">
        <v>80</v>
      </c>
      <c r="M30" s="404" t="s">
        <v>80</v>
      </c>
      <c r="N30" s="404" t="s">
        <v>80</v>
      </c>
      <c r="O30" s="404" t="s">
        <v>80</v>
      </c>
      <c r="P30" s="404" t="s">
        <v>80</v>
      </c>
      <c r="Q30" s="404" t="s">
        <v>80</v>
      </c>
      <c r="R30" s="404" t="s">
        <v>80</v>
      </c>
      <c r="S30" s="404" t="s">
        <v>80</v>
      </c>
      <c r="T30" s="404" t="s">
        <v>80</v>
      </c>
      <c r="U30" s="404" t="s">
        <v>80</v>
      </c>
      <c r="V30" s="404" t="s">
        <v>80</v>
      </c>
      <c r="W30" s="404" t="s">
        <v>80</v>
      </c>
      <c r="X30" s="404" t="s">
        <v>80</v>
      </c>
      <c r="Y30" s="405" t="s">
        <v>80</v>
      </c>
      <c r="Z30" s="406" t="s">
        <v>55</v>
      </c>
      <c r="AA30" s="407" t="s">
        <v>55</v>
      </c>
      <c r="AB30" s="407" t="s">
        <v>55</v>
      </c>
      <c r="AC30" s="408" t="s">
        <v>55</v>
      </c>
      <c r="AD30" s="409">
        <v>609.74</v>
      </c>
      <c r="AE30" s="410">
        <v>611.2696208677304</v>
      </c>
      <c r="AF30" s="410">
        <v>611.2696208677304</v>
      </c>
      <c r="AG30" s="411">
        <v>611.2696208677304</v>
      </c>
      <c r="AH30" s="397"/>
      <c r="AI30" s="398"/>
      <c r="AJ30" s="398"/>
      <c r="AK30" s="398"/>
      <c r="AL30" s="399"/>
      <c r="AM30" s="400">
        <f t="shared" si="11"/>
        <v>0</v>
      </c>
      <c r="AN30" s="401">
        <f t="shared" si="12"/>
        <v>0</v>
      </c>
      <c r="AO30" s="401">
        <f t="shared" si="13"/>
        <v>0</v>
      </c>
      <c r="AP30" s="401">
        <f t="shared" si="14"/>
        <v>0</v>
      </c>
      <c r="AQ30" s="401">
        <f t="shared" si="15"/>
        <v>0</v>
      </c>
      <c r="AR30" s="401">
        <f t="shared" si="16"/>
        <v>0</v>
      </c>
      <c r="AS30" s="401">
        <f t="shared" si="17"/>
        <v>0</v>
      </c>
      <c r="AT30" s="401">
        <f t="shared" si="18"/>
        <v>0</v>
      </c>
      <c r="AU30" s="401">
        <f t="shared" si="19"/>
        <v>0</v>
      </c>
      <c r="AV30" s="402">
        <f t="shared" si="20"/>
        <v>0</v>
      </c>
      <c r="AX30" s="397"/>
      <c r="AY30" s="398"/>
      <c r="AZ30" s="398"/>
      <c r="BA30" s="398"/>
      <c r="BB30" s="399"/>
      <c r="BC30" s="400">
        <f>AX30*AD30</f>
        <v>0</v>
      </c>
      <c r="BD30" s="401"/>
      <c r="BE30" s="401"/>
      <c r="BF30" s="401"/>
      <c r="BG30" s="401"/>
      <c r="BH30" s="401"/>
      <c r="BI30" s="401"/>
      <c r="BJ30" s="401"/>
      <c r="BK30" s="401"/>
      <c r="BL30" s="402"/>
    </row>
    <row r="31" spans="2:64" ht="22.5">
      <c r="B31" s="364"/>
      <c r="C31" s="365" t="s">
        <v>91</v>
      </c>
      <c r="D31" s="366"/>
      <c r="E31" s="403" t="s">
        <v>92</v>
      </c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  <c r="Z31" s="406" t="s">
        <v>55</v>
      </c>
      <c r="AA31" s="407" t="s">
        <v>55</v>
      </c>
      <c r="AB31" s="407" t="s">
        <v>55</v>
      </c>
      <c r="AC31" s="408" t="s">
        <v>55</v>
      </c>
      <c r="AD31" s="409">
        <v>60.26</v>
      </c>
      <c r="AE31" s="410"/>
      <c r="AF31" s="410"/>
      <c r="AG31" s="411"/>
      <c r="AH31" s="397"/>
      <c r="AI31" s="398"/>
      <c r="AJ31" s="398"/>
      <c r="AK31" s="398"/>
      <c r="AL31" s="399"/>
      <c r="AM31" s="400">
        <f aca="true" t="shared" si="22" ref="AM31:AM36">AD31*AH31</f>
        <v>0</v>
      </c>
      <c r="AN31" s="401">
        <f aca="true" t="shared" si="23" ref="AN31:AN36">AL31*AM31</f>
        <v>0</v>
      </c>
      <c r="AO31" s="401">
        <f aca="true" t="shared" si="24" ref="AO31:AO36">AM31*AN31</f>
        <v>0</v>
      </c>
      <c r="AP31" s="401">
        <f aca="true" t="shared" si="25" ref="AP31:AP36">AN31*AO31</f>
        <v>0</v>
      </c>
      <c r="AQ31" s="401">
        <f aca="true" t="shared" si="26" ref="AQ31:AQ36">AO31*AP31</f>
        <v>0</v>
      </c>
      <c r="AR31" s="401">
        <f aca="true" t="shared" si="27" ref="AR31:AR36">AP31*AQ31</f>
        <v>0</v>
      </c>
      <c r="AS31" s="401">
        <f aca="true" t="shared" si="28" ref="AS31:AS36">AQ31*AR31</f>
        <v>0</v>
      </c>
      <c r="AT31" s="401">
        <f aca="true" t="shared" si="29" ref="AT31:AT36">AR31*AS31</f>
        <v>0</v>
      </c>
      <c r="AU31" s="401">
        <f aca="true" t="shared" si="30" ref="AU31:AU36">AS31*AT31</f>
        <v>0</v>
      </c>
      <c r="AV31" s="402">
        <f aca="true" t="shared" si="31" ref="AV31:AV36">AT31*AU31</f>
        <v>0</v>
      </c>
      <c r="AX31" s="397"/>
      <c r="AY31" s="398"/>
      <c r="AZ31" s="398"/>
      <c r="BA31" s="398"/>
      <c r="BB31" s="399"/>
      <c r="BC31" s="400">
        <f aca="true" t="shared" si="32" ref="BC31:BC38">AX31*AD31</f>
        <v>0</v>
      </c>
      <c r="BD31" s="401"/>
      <c r="BE31" s="401"/>
      <c r="BF31" s="401"/>
      <c r="BG31" s="401"/>
      <c r="BH31" s="401"/>
      <c r="BI31" s="401"/>
      <c r="BJ31" s="401"/>
      <c r="BK31" s="401"/>
      <c r="BL31" s="402"/>
    </row>
    <row r="32" spans="2:64" ht="22.5">
      <c r="B32" s="364"/>
      <c r="C32" s="365" t="s">
        <v>581</v>
      </c>
      <c r="D32" s="366"/>
      <c r="E32" s="403" t="s">
        <v>582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  <c r="Z32" s="406" t="s">
        <v>55</v>
      </c>
      <c r="AA32" s="407" t="s">
        <v>55</v>
      </c>
      <c r="AB32" s="407" t="s">
        <v>55</v>
      </c>
      <c r="AC32" s="408" t="s">
        <v>55</v>
      </c>
      <c r="AD32" s="409">
        <v>1.85</v>
      </c>
      <c r="AE32" s="410"/>
      <c r="AF32" s="410"/>
      <c r="AG32" s="411"/>
      <c r="AH32" s="397"/>
      <c r="AI32" s="398"/>
      <c r="AJ32" s="398"/>
      <c r="AK32" s="398"/>
      <c r="AL32" s="399"/>
      <c r="AM32" s="400">
        <f>AD32*AH32</f>
        <v>0</v>
      </c>
      <c r="AN32" s="401">
        <f t="shared" si="23"/>
        <v>0</v>
      </c>
      <c r="AO32" s="401">
        <f t="shared" si="24"/>
        <v>0</v>
      </c>
      <c r="AP32" s="401">
        <f t="shared" si="25"/>
        <v>0</v>
      </c>
      <c r="AQ32" s="401">
        <f t="shared" si="26"/>
        <v>0</v>
      </c>
      <c r="AR32" s="401">
        <f t="shared" si="27"/>
        <v>0</v>
      </c>
      <c r="AS32" s="401">
        <f t="shared" si="28"/>
        <v>0</v>
      </c>
      <c r="AT32" s="401">
        <f t="shared" si="29"/>
        <v>0</v>
      </c>
      <c r="AU32" s="401">
        <f t="shared" si="30"/>
        <v>0</v>
      </c>
      <c r="AV32" s="402">
        <f t="shared" si="31"/>
        <v>0</v>
      </c>
      <c r="AX32" s="397"/>
      <c r="AY32" s="398"/>
      <c r="AZ32" s="398"/>
      <c r="BA32" s="398"/>
      <c r="BB32" s="399"/>
      <c r="BC32" s="400">
        <f t="shared" si="32"/>
        <v>0</v>
      </c>
      <c r="BD32" s="401"/>
      <c r="BE32" s="401"/>
      <c r="BF32" s="401"/>
      <c r="BG32" s="401"/>
      <c r="BH32" s="401"/>
      <c r="BI32" s="401"/>
      <c r="BJ32" s="401"/>
      <c r="BK32" s="401"/>
      <c r="BL32" s="402"/>
    </row>
    <row r="33" spans="2:64" ht="22.5">
      <c r="B33" s="412" t="s">
        <v>81</v>
      </c>
      <c r="C33" s="413"/>
      <c r="D33" s="414"/>
      <c r="E33" s="403" t="s">
        <v>583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  <c r="Z33" s="406" t="s">
        <v>55</v>
      </c>
      <c r="AA33" s="407"/>
      <c r="AB33" s="407"/>
      <c r="AC33" s="408"/>
      <c r="AD33" s="409">
        <f>20.42</f>
        <v>20.42</v>
      </c>
      <c r="AE33" s="410"/>
      <c r="AF33" s="410"/>
      <c r="AG33" s="411"/>
      <c r="AH33" s="397"/>
      <c r="AI33" s="398"/>
      <c r="AJ33" s="398"/>
      <c r="AK33" s="398"/>
      <c r="AL33" s="399"/>
      <c r="AM33" s="400">
        <f>AD33*AH33</f>
        <v>0</v>
      </c>
      <c r="AN33" s="401">
        <f t="shared" si="23"/>
        <v>0</v>
      </c>
      <c r="AO33" s="401">
        <f t="shared" si="24"/>
        <v>0</v>
      </c>
      <c r="AP33" s="401">
        <f t="shared" si="25"/>
        <v>0</v>
      </c>
      <c r="AQ33" s="401">
        <f t="shared" si="26"/>
        <v>0</v>
      </c>
      <c r="AR33" s="401">
        <f t="shared" si="27"/>
        <v>0</v>
      </c>
      <c r="AS33" s="401">
        <f t="shared" si="28"/>
        <v>0</v>
      </c>
      <c r="AT33" s="401">
        <f t="shared" si="29"/>
        <v>0</v>
      </c>
      <c r="AU33" s="401">
        <f t="shared" si="30"/>
        <v>0</v>
      </c>
      <c r="AV33" s="402">
        <f t="shared" si="31"/>
        <v>0</v>
      </c>
      <c r="AX33" s="397"/>
      <c r="AY33" s="398"/>
      <c r="AZ33" s="398"/>
      <c r="BA33" s="398"/>
      <c r="BB33" s="399"/>
      <c r="BC33" s="400">
        <f t="shared" si="32"/>
        <v>0</v>
      </c>
      <c r="BD33" s="401"/>
      <c r="BE33" s="401"/>
      <c r="BF33" s="401"/>
      <c r="BG33" s="401"/>
      <c r="BH33" s="401"/>
      <c r="BI33" s="401"/>
      <c r="BJ33" s="401"/>
      <c r="BK33" s="401"/>
      <c r="BL33" s="402"/>
    </row>
    <row r="34" spans="2:64" ht="22.5">
      <c r="B34" s="412" t="s">
        <v>82</v>
      </c>
      <c r="C34" s="413"/>
      <c r="D34" s="414"/>
      <c r="E34" s="317" t="s">
        <v>584</v>
      </c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9"/>
      <c r="Z34" s="406" t="s">
        <v>55</v>
      </c>
      <c r="AA34" s="407"/>
      <c r="AB34" s="407"/>
      <c r="AC34" s="408"/>
      <c r="AD34" s="409">
        <f>33.75</f>
        <v>33.75</v>
      </c>
      <c r="AE34" s="410"/>
      <c r="AF34" s="410"/>
      <c r="AG34" s="411"/>
      <c r="AH34" s="397"/>
      <c r="AI34" s="398"/>
      <c r="AJ34" s="398"/>
      <c r="AK34" s="398"/>
      <c r="AL34" s="399"/>
      <c r="AM34" s="400">
        <f t="shared" si="22"/>
        <v>0</v>
      </c>
      <c r="AN34" s="401">
        <f t="shared" si="23"/>
        <v>0</v>
      </c>
      <c r="AO34" s="401">
        <f t="shared" si="24"/>
        <v>0</v>
      </c>
      <c r="AP34" s="401">
        <f t="shared" si="25"/>
        <v>0</v>
      </c>
      <c r="AQ34" s="401">
        <f t="shared" si="26"/>
        <v>0</v>
      </c>
      <c r="AR34" s="401">
        <f t="shared" si="27"/>
        <v>0</v>
      </c>
      <c r="AS34" s="401">
        <f t="shared" si="28"/>
        <v>0</v>
      </c>
      <c r="AT34" s="401">
        <f t="shared" si="29"/>
        <v>0</v>
      </c>
      <c r="AU34" s="401">
        <f t="shared" si="30"/>
        <v>0</v>
      </c>
      <c r="AV34" s="402">
        <f t="shared" si="31"/>
        <v>0</v>
      </c>
      <c r="AX34" s="397"/>
      <c r="AY34" s="398"/>
      <c r="AZ34" s="398"/>
      <c r="BA34" s="398"/>
      <c r="BB34" s="399"/>
      <c r="BC34" s="400">
        <f t="shared" si="32"/>
        <v>0</v>
      </c>
      <c r="BD34" s="401"/>
      <c r="BE34" s="401"/>
      <c r="BF34" s="401"/>
      <c r="BG34" s="401"/>
      <c r="BH34" s="401"/>
      <c r="BI34" s="401"/>
      <c r="BJ34" s="401"/>
      <c r="BK34" s="401"/>
      <c r="BL34" s="402"/>
    </row>
    <row r="35" spans="2:64" ht="22.5">
      <c r="B35" s="364"/>
      <c r="C35" s="365" t="s">
        <v>83</v>
      </c>
      <c r="D35" s="366"/>
      <c r="E35" s="317" t="s">
        <v>84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9"/>
      <c r="Z35" s="406" t="s">
        <v>55</v>
      </c>
      <c r="AA35" s="407"/>
      <c r="AB35" s="407"/>
      <c r="AC35" s="408"/>
      <c r="AD35" s="409">
        <f>58.46</f>
        <v>58.46</v>
      </c>
      <c r="AE35" s="410"/>
      <c r="AF35" s="410"/>
      <c r="AG35" s="411"/>
      <c r="AH35" s="397"/>
      <c r="AI35" s="398"/>
      <c r="AJ35" s="398"/>
      <c r="AK35" s="398"/>
      <c r="AL35" s="399"/>
      <c r="AM35" s="400">
        <f t="shared" si="22"/>
        <v>0</v>
      </c>
      <c r="AN35" s="401">
        <f t="shared" si="23"/>
        <v>0</v>
      </c>
      <c r="AO35" s="401">
        <f t="shared" si="24"/>
        <v>0</v>
      </c>
      <c r="AP35" s="401">
        <f t="shared" si="25"/>
        <v>0</v>
      </c>
      <c r="AQ35" s="401">
        <f t="shared" si="26"/>
        <v>0</v>
      </c>
      <c r="AR35" s="401">
        <f t="shared" si="27"/>
        <v>0</v>
      </c>
      <c r="AS35" s="401">
        <f t="shared" si="28"/>
        <v>0</v>
      </c>
      <c r="AT35" s="401">
        <f t="shared" si="29"/>
        <v>0</v>
      </c>
      <c r="AU35" s="401">
        <f t="shared" si="30"/>
        <v>0</v>
      </c>
      <c r="AV35" s="402">
        <f t="shared" si="31"/>
        <v>0</v>
      </c>
      <c r="AX35" s="397"/>
      <c r="AY35" s="398"/>
      <c r="AZ35" s="398"/>
      <c r="BA35" s="398"/>
      <c r="BB35" s="399"/>
      <c r="BC35" s="400">
        <f t="shared" si="32"/>
        <v>0</v>
      </c>
      <c r="BD35" s="401"/>
      <c r="BE35" s="401"/>
      <c r="BF35" s="401"/>
      <c r="BG35" s="401"/>
      <c r="BH35" s="401"/>
      <c r="BI35" s="401"/>
      <c r="BJ35" s="401"/>
      <c r="BK35" s="401"/>
      <c r="BL35" s="402"/>
    </row>
    <row r="36" spans="2:64" ht="22.5">
      <c r="B36" s="412" t="s">
        <v>89</v>
      </c>
      <c r="C36" s="413"/>
      <c r="D36" s="414"/>
      <c r="E36" s="403" t="s">
        <v>90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5"/>
      <c r="Z36" s="406" t="s">
        <v>55</v>
      </c>
      <c r="AA36" s="407"/>
      <c r="AB36" s="407"/>
      <c r="AC36" s="408"/>
      <c r="AD36" s="409">
        <f>11.17</f>
        <v>11.17</v>
      </c>
      <c r="AE36" s="410"/>
      <c r="AF36" s="410"/>
      <c r="AG36" s="411"/>
      <c r="AH36" s="397"/>
      <c r="AI36" s="398"/>
      <c r="AJ36" s="398"/>
      <c r="AK36" s="398"/>
      <c r="AL36" s="399"/>
      <c r="AM36" s="400">
        <f t="shared" si="22"/>
        <v>0</v>
      </c>
      <c r="AN36" s="401">
        <f t="shared" si="23"/>
        <v>0</v>
      </c>
      <c r="AO36" s="401">
        <f t="shared" si="24"/>
        <v>0</v>
      </c>
      <c r="AP36" s="401">
        <f t="shared" si="25"/>
        <v>0</v>
      </c>
      <c r="AQ36" s="401">
        <f t="shared" si="26"/>
        <v>0</v>
      </c>
      <c r="AR36" s="401">
        <f t="shared" si="27"/>
        <v>0</v>
      </c>
      <c r="AS36" s="401">
        <f t="shared" si="28"/>
        <v>0</v>
      </c>
      <c r="AT36" s="401">
        <f t="shared" si="29"/>
        <v>0</v>
      </c>
      <c r="AU36" s="401">
        <f t="shared" si="30"/>
        <v>0</v>
      </c>
      <c r="AV36" s="402">
        <f t="shared" si="31"/>
        <v>0</v>
      </c>
      <c r="AX36" s="397"/>
      <c r="AY36" s="398"/>
      <c r="AZ36" s="398"/>
      <c r="BA36" s="398"/>
      <c r="BB36" s="399"/>
      <c r="BC36" s="400">
        <f t="shared" si="32"/>
        <v>0</v>
      </c>
      <c r="BD36" s="401"/>
      <c r="BE36" s="401"/>
      <c r="BF36" s="401"/>
      <c r="BG36" s="401"/>
      <c r="BH36" s="401"/>
      <c r="BI36" s="401"/>
      <c r="BJ36" s="401"/>
      <c r="BK36" s="401"/>
      <c r="BL36" s="402"/>
    </row>
    <row r="37" spans="2:64" ht="22.5">
      <c r="B37" s="364"/>
      <c r="C37" s="365" t="s">
        <v>85</v>
      </c>
      <c r="D37" s="366"/>
      <c r="E37" s="403" t="s">
        <v>86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5"/>
      <c r="Z37" s="406" t="s">
        <v>55</v>
      </c>
      <c r="AA37" s="407"/>
      <c r="AB37" s="407"/>
      <c r="AC37" s="408"/>
      <c r="AD37" s="409">
        <f>19.86</f>
        <v>19.86</v>
      </c>
      <c r="AE37" s="410"/>
      <c r="AF37" s="410"/>
      <c r="AG37" s="411"/>
      <c r="AH37" s="397"/>
      <c r="AI37" s="398"/>
      <c r="AJ37" s="398"/>
      <c r="AK37" s="398"/>
      <c r="AL37" s="399"/>
      <c r="AM37" s="400">
        <f>AD37*AH37</f>
        <v>0</v>
      </c>
      <c r="AN37" s="401">
        <f aca="true" t="shared" si="33" ref="AN37:AV39">AL37*AM37</f>
        <v>0</v>
      </c>
      <c r="AO37" s="401">
        <f t="shared" si="33"/>
        <v>0</v>
      </c>
      <c r="AP37" s="401">
        <f t="shared" si="33"/>
        <v>0</v>
      </c>
      <c r="AQ37" s="401">
        <f t="shared" si="33"/>
        <v>0</v>
      </c>
      <c r="AR37" s="401">
        <f t="shared" si="33"/>
        <v>0</v>
      </c>
      <c r="AS37" s="401">
        <f t="shared" si="33"/>
        <v>0</v>
      </c>
      <c r="AT37" s="401">
        <f t="shared" si="33"/>
        <v>0</v>
      </c>
      <c r="AU37" s="401">
        <f t="shared" si="33"/>
        <v>0</v>
      </c>
      <c r="AV37" s="402">
        <f t="shared" si="33"/>
        <v>0</v>
      </c>
      <c r="AX37" s="397"/>
      <c r="AY37" s="398"/>
      <c r="AZ37" s="398"/>
      <c r="BA37" s="398"/>
      <c r="BB37" s="399"/>
      <c r="BC37" s="400">
        <f t="shared" si="32"/>
        <v>0</v>
      </c>
      <c r="BD37" s="401"/>
      <c r="BE37" s="401"/>
      <c r="BF37" s="401"/>
      <c r="BG37" s="401"/>
      <c r="BH37" s="401"/>
      <c r="BI37" s="401"/>
      <c r="BJ37" s="401"/>
      <c r="BK37" s="401"/>
      <c r="BL37" s="402"/>
    </row>
    <row r="38" spans="2:64" ht="22.5">
      <c r="B38" s="412" t="s">
        <v>85</v>
      </c>
      <c r="C38" s="413"/>
      <c r="D38" s="414"/>
      <c r="E38" s="317" t="s">
        <v>585</v>
      </c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9"/>
      <c r="Z38" s="406" t="s">
        <v>55</v>
      </c>
      <c r="AA38" s="407"/>
      <c r="AB38" s="407"/>
      <c r="AC38" s="408"/>
      <c r="AD38" s="409">
        <f>19.86</f>
        <v>19.86</v>
      </c>
      <c r="AE38" s="410"/>
      <c r="AF38" s="410"/>
      <c r="AG38" s="411"/>
      <c r="AH38" s="397"/>
      <c r="AI38" s="398"/>
      <c r="AJ38" s="398"/>
      <c r="AK38" s="398"/>
      <c r="AL38" s="399"/>
      <c r="AM38" s="400">
        <f>AD38*AH38</f>
        <v>0</v>
      </c>
      <c r="AN38" s="401">
        <f t="shared" si="33"/>
        <v>0</v>
      </c>
      <c r="AO38" s="401">
        <f t="shared" si="33"/>
        <v>0</v>
      </c>
      <c r="AP38" s="401">
        <f t="shared" si="33"/>
        <v>0</v>
      </c>
      <c r="AQ38" s="401">
        <f t="shared" si="33"/>
        <v>0</v>
      </c>
      <c r="AR38" s="401">
        <f t="shared" si="33"/>
        <v>0</v>
      </c>
      <c r="AS38" s="401">
        <f t="shared" si="33"/>
        <v>0</v>
      </c>
      <c r="AT38" s="401">
        <f t="shared" si="33"/>
        <v>0</v>
      </c>
      <c r="AU38" s="401">
        <f t="shared" si="33"/>
        <v>0</v>
      </c>
      <c r="AV38" s="402">
        <f t="shared" si="33"/>
        <v>0</v>
      </c>
      <c r="AX38" s="397"/>
      <c r="AY38" s="398"/>
      <c r="AZ38" s="398"/>
      <c r="BA38" s="398"/>
      <c r="BB38" s="399"/>
      <c r="BC38" s="400">
        <f t="shared" si="32"/>
        <v>0</v>
      </c>
      <c r="BD38" s="401"/>
      <c r="BE38" s="401"/>
      <c r="BF38" s="401"/>
      <c r="BG38" s="401"/>
      <c r="BH38" s="401"/>
      <c r="BI38" s="401"/>
      <c r="BJ38" s="401"/>
      <c r="BK38" s="401"/>
      <c r="BL38" s="402"/>
    </row>
    <row r="39" spans="2:64" ht="22.5">
      <c r="B39" s="412" t="s">
        <v>87</v>
      </c>
      <c r="C39" s="413"/>
      <c r="D39" s="414"/>
      <c r="E39" s="403" t="s">
        <v>88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5"/>
      <c r="Z39" s="406" t="s">
        <v>55</v>
      </c>
      <c r="AA39" s="407"/>
      <c r="AB39" s="407"/>
      <c r="AC39" s="408"/>
      <c r="AD39" s="409">
        <f>11.17</f>
        <v>11.17</v>
      </c>
      <c r="AE39" s="410"/>
      <c r="AF39" s="410"/>
      <c r="AG39" s="411"/>
      <c r="AH39" s="397"/>
      <c r="AI39" s="398"/>
      <c r="AJ39" s="398"/>
      <c r="AK39" s="398"/>
      <c r="AL39" s="399"/>
      <c r="AM39" s="400">
        <f>AD39*AH39</f>
        <v>0</v>
      </c>
      <c r="AN39" s="401">
        <f t="shared" si="33"/>
        <v>0</v>
      </c>
      <c r="AO39" s="401">
        <f t="shared" si="33"/>
        <v>0</v>
      </c>
      <c r="AP39" s="401">
        <f t="shared" si="33"/>
        <v>0</v>
      </c>
      <c r="AQ39" s="401">
        <f t="shared" si="33"/>
        <v>0</v>
      </c>
      <c r="AR39" s="401">
        <f t="shared" si="33"/>
        <v>0</v>
      </c>
      <c r="AS39" s="401">
        <f t="shared" si="33"/>
        <v>0</v>
      </c>
      <c r="AT39" s="401">
        <f t="shared" si="33"/>
        <v>0</v>
      </c>
      <c r="AU39" s="401">
        <f t="shared" si="33"/>
        <v>0</v>
      </c>
      <c r="AV39" s="402">
        <f t="shared" si="33"/>
        <v>0</v>
      </c>
      <c r="AX39" s="397"/>
      <c r="AY39" s="398"/>
      <c r="AZ39" s="398"/>
      <c r="BA39" s="398"/>
      <c r="BB39" s="399"/>
      <c r="BC39" s="400">
        <f>AX39*AD39</f>
        <v>0</v>
      </c>
      <c r="BD39" s="401"/>
      <c r="BE39" s="401"/>
      <c r="BF39" s="401"/>
      <c r="BG39" s="401"/>
      <c r="BH39" s="401"/>
      <c r="BI39" s="401"/>
      <c r="BJ39" s="401"/>
      <c r="BK39" s="401"/>
      <c r="BL39" s="402"/>
    </row>
    <row r="40" spans="2:64" ht="22.5">
      <c r="B40" s="412" t="s">
        <v>187</v>
      </c>
      <c r="C40" s="413"/>
      <c r="D40" s="414"/>
      <c r="E40" s="416" t="s">
        <v>185</v>
      </c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8"/>
      <c r="Z40" s="415"/>
      <c r="AA40" s="415"/>
      <c r="AB40" s="415"/>
      <c r="AC40" s="415"/>
      <c r="AD40" s="419"/>
      <c r="AE40" s="419"/>
      <c r="AF40" s="419"/>
      <c r="AG40" s="419"/>
      <c r="AH40" s="397"/>
      <c r="AI40" s="398"/>
      <c r="AJ40" s="398"/>
      <c r="AK40" s="398"/>
      <c r="AL40" s="399"/>
      <c r="AM40" s="400">
        <f t="shared" si="11"/>
        <v>0</v>
      </c>
      <c r="AN40" s="401">
        <f t="shared" si="12"/>
        <v>0</v>
      </c>
      <c r="AO40" s="401">
        <f t="shared" si="13"/>
        <v>0</v>
      </c>
      <c r="AP40" s="401">
        <f t="shared" si="14"/>
        <v>0</v>
      </c>
      <c r="AQ40" s="401">
        <f t="shared" si="15"/>
        <v>0</v>
      </c>
      <c r="AR40" s="401">
        <f t="shared" si="16"/>
        <v>0</v>
      </c>
      <c r="AS40" s="401">
        <f t="shared" si="17"/>
        <v>0</v>
      </c>
      <c r="AT40" s="401">
        <f t="shared" si="18"/>
        <v>0</v>
      </c>
      <c r="AU40" s="401">
        <f t="shared" si="19"/>
        <v>0</v>
      </c>
      <c r="AV40" s="402">
        <f t="shared" si="20"/>
        <v>0</v>
      </c>
      <c r="AX40" s="397"/>
      <c r="AY40" s="398"/>
      <c r="AZ40" s="398"/>
      <c r="BA40" s="398"/>
      <c r="BB40" s="399"/>
      <c r="BC40" s="400">
        <f t="shared" si="21"/>
        <v>0</v>
      </c>
      <c r="BD40" s="401"/>
      <c r="BE40" s="401"/>
      <c r="BF40" s="401"/>
      <c r="BG40" s="401"/>
      <c r="BH40" s="401"/>
      <c r="BI40" s="401"/>
      <c r="BJ40" s="401"/>
      <c r="BK40" s="401"/>
      <c r="BL40" s="402"/>
    </row>
    <row r="41" spans="2:64" ht="22.5">
      <c r="B41" s="412" t="s">
        <v>188</v>
      </c>
      <c r="C41" s="413"/>
      <c r="D41" s="414"/>
      <c r="E41" s="416" t="s">
        <v>185</v>
      </c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8"/>
      <c r="Z41" s="415"/>
      <c r="AA41" s="415"/>
      <c r="AB41" s="415"/>
      <c r="AC41" s="415"/>
      <c r="AD41" s="419"/>
      <c r="AE41" s="419"/>
      <c r="AF41" s="419"/>
      <c r="AG41" s="419"/>
      <c r="AH41" s="397"/>
      <c r="AI41" s="398"/>
      <c r="AJ41" s="398"/>
      <c r="AK41" s="398"/>
      <c r="AL41" s="399"/>
      <c r="AM41" s="400">
        <f t="shared" si="11"/>
        <v>0</v>
      </c>
      <c r="AN41" s="401">
        <f t="shared" si="12"/>
        <v>0</v>
      </c>
      <c r="AO41" s="401">
        <f t="shared" si="13"/>
        <v>0</v>
      </c>
      <c r="AP41" s="401">
        <f t="shared" si="14"/>
        <v>0</v>
      </c>
      <c r="AQ41" s="401">
        <f t="shared" si="15"/>
        <v>0</v>
      </c>
      <c r="AR41" s="401">
        <f t="shared" si="16"/>
        <v>0</v>
      </c>
      <c r="AS41" s="401">
        <f t="shared" si="17"/>
        <v>0</v>
      </c>
      <c r="AT41" s="401">
        <f t="shared" si="18"/>
        <v>0</v>
      </c>
      <c r="AU41" s="401">
        <f t="shared" si="19"/>
        <v>0</v>
      </c>
      <c r="AV41" s="402">
        <f t="shared" si="20"/>
        <v>0</v>
      </c>
      <c r="AX41" s="397"/>
      <c r="AY41" s="398"/>
      <c r="AZ41" s="398"/>
      <c r="BA41" s="398"/>
      <c r="BB41" s="399"/>
      <c r="BC41" s="400">
        <f t="shared" si="21"/>
        <v>0</v>
      </c>
      <c r="BD41" s="401"/>
      <c r="BE41" s="401"/>
      <c r="BF41" s="401"/>
      <c r="BG41" s="401"/>
      <c r="BH41" s="401"/>
      <c r="BI41" s="401"/>
      <c r="BJ41" s="401"/>
      <c r="BK41" s="401"/>
      <c r="BL41" s="402"/>
    </row>
    <row r="42" spans="2:64" ht="22.5">
      <c r="B42" s="412" t="s">
        <v>189</v>
      </c>
      <c r="C42" s="413"/>
      <c r="D42" s="414"/>
      <c r="E42" s="416" t="s">
        <v>185</v>
      </c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8"/>
      <c r="Z42" s="415"/>
      <c r="AA42" s="415"/>
      <c r="AB42" s="415"/>
      <c r="AC42" s="415"/>
      <c r="AD42" s="419"/>
      <c r="AE42" s="419"/>
      <c r="AF42" s="419"/>
      <c r="AG42" s="419"/>
      <c r="AH42" s="397"/>
      <c r="AI42" s="398"/>
      <c r="AJ42" s="398"/>
      <c r="AK42" s="398"/>
      <c r="AL42" s="399"/>
      <c r="AM42" s="400">
        <f aca="true" t="shared" si="34" ref="AM42:AM52">AD42*AH42</f>
        <v>0</v>
      </c>
      <c r="AN42" s="401">
        <f aca="true" t="shared" si="35" ref="AN42:AV46">AL42*AM42</f>
        <v>0</v>
      </c>
      <c r="AO42" s="401">
        <f t="shared" si="35"/>
        <v>0</v>
      </c>
      <c r="AP42" s="401">
        <f t="shared" si="35"/>
        <v>0</v>
      </c>
      <c r="AQ42" s="401">
        <f t="shared" si="35"/>
        <v>0</v>
      </c>
      <c r="AR42" s="401">
        <f t="shared" si="35"/>
        <v>0</v>
      </c>
      <c r="AS42" s="401">
        <f t="shared" si="35"/>
        <v>0</v>
      </c>
      <c r="AT42" s="401">
        <f t="shared" si="35"/>
        <v>0</v>
      </c>
      <c r="AU42" s="401">
        <f t="shared" si="35"/>
        <v>0</v>
      </c>
      <c r="AV42" s="402">
        <f t="shared" si="35"/>
        <v>0</v>
      </c>
      <c r="AX42" s="397"/>
      <c r="AY42" s="398"/>
      <c r="AZ42" s="398"/>
      <c r="BA42" s="398"/>
      <c r="BB42" s="399"/>
      <c r="BC42" s="400">
        <f>AX42*AD42</f>
        <v>0</v>
      </c>
      <c r="BD42" s="401"/>
      <c r="BE42" s="401"/>
      <c r="BF42" s="401"/>
      <c r="BG42" s="401"/>
      <c r="BH42" s="401"/>
      <c r="BI42" s="401"/>
      <c r="BJ42" s="401"/>
      <c r="BK42" s="401"/>
      <c r="BL42" s="402"/>
    </row>
    <row r="43" spans="2:64" ht="22.5">
      <c r="B43" s="442" t="s">
        <v>680</v>
      </c>
      <c r="C43" s="443"/>
      <c r="D43" s="444"/>
      <c r="E43" s="431" t="s">
        <v>586</v>
      </c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3"/>
      <c r="Z43" s="434" t="s">
        <v>55</v>
      </c>
      <c r="AA43" s="435"/>
      <c r="AB43" s="435"/>
      <c r="AC43" s="436"/>
      <c r="AD43" s="434">
        <v>420.34</v>
      </c>
      <c r="AE43" s="435"/>
      <c r="AF43" s="435"/>
      <c r="AG43" s="436"/>
      <c r="AH43" s="397"/>
      <c r="AI43" s="398"/>
      <c r="AJ43" s="398"/>
      <c r="AK43" s="398"/>
      <c r="AL43" s="399"/>
      <c r="AM43" s="400">
        <f>AD43*AH43</f>
        <v>0</v>
      </c>
      <c r="AN43" s="401">
        <f t="shared" si="35"/>
        <v>0</v>
      </c>
      <c r="AO43" s="401">
        <f t="shared" si="35"/>
        <v>0</v>
      </c>
      <c r="AP43" s="401">
        <f t="shared" si="35"/>
        <v>0</v>
      </c>
      <c r="AQ43" s="401">
        <f t="shared" si="35"/>
        <v>0</v>
      </c>
      <c r="AR43" s="401">
        <f t="shared" si="35"/>
        <v>0</v>
      </c>
      <c r="AS43" s="401">
        <f t="shared" si="35"/>
        <v>0</v>
      </c>
      <c r="AT43" s="401">
        <f t="shared" si="35"/>
        <v>0</v>
      </c>
      <c r="AU43" s="401">
        <f t="shared" si="35"/>
        <v>0</v>
      </c>
      <c r="AV43" s="402">
        <f t="shared" si="35"/>
        <v>0</v>
      </c>
      <c r="AX43" s="397"/>
      <c r="AY43" s="398"/>
      <c r="AZ43" s="398"/>
      <c r="BA43" s="398"/>
      <c r="BB43" s="399"/>
      <c r="BC43" s="400">
        <f aca="true" t="shared" si="36" ref="BC43:BC48">AX43*AD43</f>
        <v>0</v>
      </c>
      <c r="BD43" s="401"/>
      <c r="BE43" s="401"/>
      <c r="BF43" s="401"/>
      <c r="BG43" s="401"/>
      <c r="BH43" s="401"/>
      <c r="BI43" s="401"/>
      <c r="BJ43" s="401"/>
      <c r="BK43" s="401"/>
      <c r="BL43" s="402"/>
    </row>
    <row r="44" spans="2:64" ht="22.5">
      <c r="B44" s="428" t="s">
        <v>588</v>
      </c>
      <c r="C44" s="429"/>
      <c r="D44" s="430"/>
      <c r="E44" s="431" t="s">
        <v>589</v>
      </c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3"/>
      <c r="Z44" s="434" t="s">
        <v>587</v>
      </c>
      <c r="AA44" s="435"/>
      <c r="AB44" s="435"/>
      <c r="AC44" s="436"/>
      <c r="AD44" s="450">
        <v>0</v>
      </c>
      <c r="AE44" s="451"/>
      <c r="AF44" s="451"/>
      <c r="AG44" s="452"/>
      <c r="AH44" s="397"/>
      <c r="AI44" s="398"/>
      <c r="AJ44" s="398"/>
      <c r="AK44" s="398"/>
      <c r="AL44" s="399"/>
      <c r="AM44" s="400">
        <f t="shared" si="34"/>
        <v>0</v>
      </c>
      <c r="AN44" s="401">
        <f t="shared" si="35"/>
        <v>0</v>
      </c>
      <c r="AO44" s="401">
        <f t="shared" si="35"/>
        <v>0</v>
      </c>
      <c r="AP44" s="401">
        <f t="shared" si="35"/>
        <v>0</v>
      </c>
      <c r="AQ44" s="401">
        <f t="shared" si="35"/>
        <v>0</v>
      </c>
      <c r="AR44" s="401">
        <f t="shared" si="35"/>
        <v>0</v>
      </c>
      <c r="AS44" s="401">
        <f t="shared" si="35"/>
        <v>0</v>
      </c>
      <c r="AT44" s="401">
        <f t="shared" si="35"/>
        <v>0</v>
      </c>
      <c r="AU44" s="401">
        <f t="shared" si="35"/>
        <v>0</v>
      </c>
      <c r="AV44" s="402">
        <f t="shared" si="35"/>
        <v>0</v>
      </c>
      <c r="AX44" s="397"/>
      <c r="AY44" s="398"/>
      <c r="AZ44" s="398"/>
      <c r="BA44" s="398"/>
      <c r="BB44" s="399"/>
      <c r="BC44" s="400">
        <f t="shared" si="36"/>
        <v>0</v>
      </c>
      <c r="BD44" s="401"/>
      <c r="BE44" s="401"/>
      <c r="BF44" s="401"/>
      <c r="BG44" s="401"/>
      <c r="BH44" s="401"/>
      <c r="BI44" s="401"/>
      <c r="BJ44" s="401"/>
      <c r="BK44" s="401"/>
      <c r="BL44" s="402"/>
    </row>
    <row r="45" spans="2:64" ht="22.5">
      <c r="B45" s="428" t="s">
        <v>590</v>
      </c>
      <c r="C45" s="429"/>
      <c r="D45" s="430"/>
      <c r="E45" s="431" t="s">
        <v>591</v>
      </c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3"/>
      <c r="Z45" s="434" t="s">
        <v>587</v>
      </c>
      <c r="AA45" s="435"/>
      <c r="AB45" s="435"/>
      <c r="AC45" s="436"/>
      <c r="AD45" s="450">
        <v>0</v>
      </c>
      <c r="AE45" s="451"/>
      <c r="AF45" s="451"/>
      <c r="AG45" s="452"/>
      <c r="AH45" s="397"/>
      <c r="AI45" s="398"/>
      <c r="AJ45" s="398"/>
      <c r="AK45" s="398"/>
      <c r="AL45" s="399"/>
      <c r="AM45" s="400">
        <f t="shared" si="34"/>
        <v>0</v>
      </c>
      <c r="AN45" s="401">
        <f t="shared" si="35"/>
        <v>0</v>
      </c>
      <c r="AO45" s="401">
        <f t="shared" si="35"/>
        <v>0</v>
      </c>
      <c r="AP45" s="401">
        <f t="shared" si="35"/>
        <v>0</v>
      </c>
      <c r="AQ45" s="401">
        <f t="shared" si="35"/>
        <v>0</v>
      </c>
      <c r="AR45" s="401">
        <f t="shared" si="35"/>
        <v>0</v>
      </c>
      <c r="AS45" s="401">
        <f t="shared" si="35"/>
        <v>0</v>
      </c>
      <c r="AT45" s="401">
        <f t="shared" si="35"/>
        <v>0</v>
      </c>
      <c r="AU45" s="401">
        <f t="shared" si="35"/>
        <v>0</v>
      </c>
      <c r="AV45" s="402">
        <f t="shared" si="35"/>
        <v>0</v>
      </c>
      <c r="AX45" s="397"/>
      <c r="AY45" s="398"/>
      <c r="AZ45" s="398"/>
      <c r="BA45" s="398"/>
      <c r="BB45" s="399"/>
      <c r="BC45" s="400">
        <f>AX45*AD45</f>
        <v>0</v>
      </c>
      <c r="BD45" s="401"/>
      <c r="BE45" s="401"/>
      <c r="BF45" s="401"/>
      <c r="BG45" s="401"/>
      <c r="BH45" s="401"/>
      <c r="BI45" s="401"/>
      <c r="BJ45" s="401"/>
      <c r="BK45" s="401"/>
      <c r="BL45" s="402"/>
    </row>
    <row r="46" spans="2:64" ht="36.75" customHeight="1">
      <c r="B46" s="428" t="s">
        <v>592</v>
      </c>
      <c r="C46" s="429"/>
      <c r="D46" s="430"/>
      <c r="E46" s="453" t="s">
        <v>593</v>
      </c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5"/>
      <c r="Z46" s="434" t="s">
        <v>587</v>
      </c>
      <c r="AA46" s="435"/>
      <c r="AB46" s="435"/>
      <c r="AC46" s="436"/>
      <c r="AD46" s="450">
        <v>0</v>
      </c>
      <c r="AE46" s="451"/>
      <c r="AF46" s="451"/>
      <c r="AG46" s="452"/>
      <c r="AH46" s="397"/>
      <c r="AI46" s="398"/>
      <c r="AJ46" s="398"/>
      <c r="AK46" s="398"/>
      <c r="AL46" s="399"/>
      <c r="AM46" s="400">
        <f t="shared" si="34"/>
        <v>0</v>
      </c>
      <c r="AN46" s="401">
        <f t="shared" si="35"/>
        <v>0</v>
      </c>
      <c r="AO46" s="401">
        <f t="shared" si="35"/>
        <v>0</v>
      </c>
      <c r="AP46" s="401">
        <f t="shared" si="35"/>
        <v>0</v>
      </c>
      <c r="AQ46" s="401">
        <f t="shared" si="35"/>
        <v>0</v>
      </c>
      <c r="AR46" s="401">
        <f t="shared" si="35"/>
        <v>0</v>
      </c>
      <c r="AS46" s="401">
        <f t="shared" si="35"/>
        <v>0</v>
      </c>
      <c r="AT46" s="401">
        <f t="shared" si="35"/>
        <v>0</v>
      </c>
      <c r="AU46" s="401">
        <f t="shared" si="35"/>
        <v>0</v>
      </c>
      <c r="AV46" s="402">
        <f t="shared" si="35"/>
        <v>0</v>
      </c>
      <c r="AX46" s="397"/>
      <c r="AY46" s="398"/>
      <c r="AZ46" s="398"/>
      <c r="BA46" s="398"/>
      <c r="BB46" s="399"/>
      <c r="BC46" s="400">
        <f>AX46*AD46</f>
        <v>0</v>
      </c>
      <c r="BD46" s="401"/>
      <c r="BE46" s="401"/>
      <c r="BF46" s="401"/>
      <c r="BG46" s="401"/>
      <c r="BH46" s="401"/>
      <c r="BI46" s="401"/>
      <c r="BJ46" s="401"/>
      <c r="BK46" s="401"/>
      <c r="BL46" s="402"/>
    </row>
    <row r="47" spans="2:64" ht="36.75" customHeight="1">
      <c r="B47" s="428" t="s">
        <v>594</v>
      </c>
      <c r="C47" s="429"/>
      <c r="D47" s="430"/>
      <c r="E47" s="453" t="s">
        <v>595</v>
      </c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5"/>
      <c r="Z47" s="434" t="s">
        <v>587</v>
      </c>
      <c r="AA47" s="435"/>
      <c r="AB47" s="435"/>
      <c r="AC47" s="436"/>
      <c r="AD47" s="450">
        <v>0</v>
      </c>
      <c r="AE47" s="451"/>
      <c r="AF47" s="451"/>
      <c r="AG47" s="452"/>
      <c r="AH47" s="397"/>
      <c r="AI47" s="398"/>
      <c r="AJ47" s="398"/>
      <c r="AK47" s="398"/>
      <c r="AL47" s="399"/>
      <c r="AM47" s="400">
        <f t="shared" si="34"/>
        <v>0</v>
      </c>
      <c r="AN47" s="401">
        <f aca="true" t="shared" si="37" ref="AN47:AV47">AL47*AM47</f>
        <v>0</v>
      </c>
      <c r="AO47" s="401">
        <f t="shared" si="37"/>
        <v>0</v>
      </c>
      <c r="AP47" s="401">
        <f t="shared" si="37"/>
        <v>0</v>
      </c>
      <c r="AQ47" s="401">
        <f t="shared" si="37"/>
        <v>0</v>
      </c>
      <c r="AR47" s="401">
        <f t="shared" si="37"/>
        <v>0</v>
      </c>
      <c r="AS47" s="401">
        <f t="shared" si="37"/>
        <v>0</v>
      </c>
      <c r="AT47" s="401">
        <f t="shared" si="37"/>
        <v>0</v>
      </c>
      <c r="AU47" s="401">
        <f t="shared" si="37"/>
        <v>0</v>
      </c>
      <c r="AV47" s="402">
        <f t="shared" si="37"/>
        <v>0</v>
      </c>
      <c r="AX47" s="397"/>
      <c r="AY47" s="398"/>
      <c r="AZ47" s="398"/>
      <c r="BA47" s="398"/>
      <c r="BB47" s="399"/>
      <c r="BC47" s="400">
        <f t="shared" si="36"/>
        <v>0</v>
      </c>
      <c r="BD47" s="401"/>
      <c r="BE47" s="401"/>
      <c r="BF47" s="401"/>
      <c r="BG47" s="401"/>
      <c r="BH47" s="401"/>
      <c r="BI47" s="401"/>
      <c r="BJ47" s="401"/>
      <c r="BK47" s="401"/>
      <c r="BL47" s="402"/>
    </row>
    <row r="48" spans="2:64" ht="36.75" customHeight="1">
      <c r="B48" s="515" t="s">
        <v>599</v>
      </c>
      <c r="C48" s="516"/>
      <c r="D48" s="517"/>
      <c r="E48" s="453" t="s">
        <v>600</v>
      </c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5"/>
      <c r="Z48" s="434" t="s">
        <v>587</v>
      </c>
      <c r="AA48" s="435"/>
      <c r="AB48" s="435"/>
      <c r="AC48" s="436"/>
      <c r="AD48" s="450">
        <v>0</v>
      </c>
      <c r="AE48" s="451"/>
      <c r="AF48" s="451"/>
      <c r="AG48" s="452"/>
      <c r="AH48" s="397"/>
      <c r="AI48" s="398"/>
      <c r="AJ48" s="398"/>
      <c r="AK48" s="398"/>
      <c r="AL48" s="399"/>
      <c r="AM48" s="400">
        <f t="shared" si="34"/>
        <v>0</v>
      </c>
      <c r="AN48" s="401">
        <f aca="true" t="shared" si="38" ref="AN48:AV48">AL48*AM48</f>
        <v>0</v>
      </c>
      <c r="AO48" s="401">
        <f t="shared" si="38"/>
        <v>0</v>
      </c>
      <c r="AP48" s="401">
        <f t="shared" si="38"/>
        <v>0</v>
      </c>
      <c r="AQ48" s="401">
        <f t="shared" si="38"/>
        <v>0</v>
      </c>
      <c r="AR48" s="401">
        <f t="shared" si="38"/>
        <v>0</v>
      </c>
      <c r="AS48" s="401">
        <f t="shared" si="38"/>
        <v>0</v>
      </c>
      <c r="AT48" s="401">
        <f t="shared" si="38"/>
        <v>0</v>
      </c>
      <c r="AU48" s="401">
        <f t="shared" si="38"/>
        <v>0</v>
      </c>
      <c r="AV48" s="402">
        <f t="shared" si="38"/>
        <v>0</v>
      </c>
      <c r="AX48" s="397"/>
      <c r="AY48" s="398"/>
      <c r="AZ48" s="398"/>
      <c r="BA48" s="398"/>
      <c r="BB48" s="399"/>
      <c r="BC48" s="400">
        <f t="shared" si="36"/>
        <v>0</v>
      </c>
      <c r="BD48" s="401"/>
      <c r="BE48" s="401"/>
      <c r="BF48" s="401"/>
      <c r="BG48" s="401"/>
      <c r="BH48" s="401"/>
      <c r="BI48" s="401"/>
      <c r="BJ48" s="401"/>
      <c r="BK48" s="401"/>
      <c r="BL48" s="402"/>
    </row>
    <row r="49" spans="2:64" ht="36.75" customHeight="1">
      <c r="B49" s="515" t="s">
        <v>601</v>
      </c>
      <c r="C49" s="516"/>
      <c r="D49" s="517"/>
      <c r="E49" s="453" t="s">
        <v>602</v>
      </c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5"/>
      <c r="Z49" s="434" t="s">
        <v>587</v>
      </c>
      <c r="AA49" s="435"/>
      <c r="AB49" s="435"/>
      <c r="AC49" s="436"/>
      <c r="AD49" s="450">
        <v>0</v>
      </c>
      <c r="AE49" s="451"/>
      <c r="AF49" s="451"/>
      <c r="AG49" s="452"/>
      <c r="AH49" s="397"/>
      <c r="AI49" s="398"/>
      <c r="AJ49" s="398"/>
      <c r="AK49" s="398"/>
      <c r="AL49" s="399"/>
      <c r="AM49" s="400">
        <f t="shared" si="34"/>
        <v>0</v>
      </c>
      <c r="AN49" s="401">
        <f aca="true" t="shared" si="39" ref="AN49:AV49">AL49*AM49</f>
        <v>0</v>
      </c>
      <c r="AO49" s="401">
        <f t="shared" si="39"/>
        <v>0</v>
      </c>
      <c r="AP49" s="401">
        <f t="shared" si="39"/>
        <v>0</v>
      </c>
      <c r="AQ49" s="401">
        <f t="shared" si="39"/>
        <v>0</v>
      </c>
      <c r="AR49" s="401">
        <f t="shared" si="39"/>
        <v>0</v>
      </c>
      <c r="AS49" s="401">
        <f t="shared" si="39"/>
        <v>0</v>
      </c>
      <c r="AT49" s="401">
        <f t="shared" si="39"/>
        <v>0</v>
      </c>
      <c r="AU49" s="401">
        <f t="shared" si="39"/>
        <v>0</v>
      </c>
      <c r="AV49" s="402">
        <f t="shared" si="39"/>
        <v>0</v>
      </c>
      <c r="AX49" s="397"/>
      <c r="AY49" s="398"/>
      <c r="AZ49" s="398"/>
      <c r="BA49" s="398"/>
      <c r="BB49" s="399"/>
      <c r="BC49" s="400">
        <f>AX49*AD49</f>
        <v>0</v>
      </c>
      <c r="BD49" s="401"/>
      <c r="BE49" s="401"/>
      <c r="BF49" s="401"/>
      <c r="BG49" s="401"/>
      <c r="BH49" s="401"/>
      <c r="BI49" s="401"/>
      <c r="BJ49" s="401"/>
      <c r="BK49" s="401"/>
      <c r="BL49" s="402"/>
    </row>
    <row r="50" spans="2:64" ht="36.75" customHeight="1">
      <c r="B50" s="515" t="s">
        <v>603</v>
      </c>
      <c r="C50" s="516"/>
      <c r="D50" s="517"/>
      <c r="E50" s="453" t="s">
        <v>604</v>
      </c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5"/>
      <c r="Z50" s="434" t="s">
        <v>587</v>
      </c>
      <c r="AA50" s="435"/>
      <c r="AB50" s="435"/>
      <c r="AC50" s="436"/>
      <c r="AD50" s="450">
        <v>0</v>
      </c>
      <c r="AE50" s="451"/>
      <c r="AF50" s="451"/>
      <c r="AG50" s="452"/>
      <c r="AH50" s="397"/>
      <c r="AI50" s="398"/>
      <c r="AJ50" s="398"/>
      <c r="AK50" s="398"/>
      <c r="AL50" s="399"/>
      <c r="AM50" s="400">
        <f t="shared" si="34"/>
        <v>0</v>
      </c>
      <c r="AN50" s="401">
        <f aca="true" t="shared" si="40" ref="AN50:AV52">AL50*AM50</f>
        <v>0</v>
      </c>
      <c r="AO50" s="401">
        <f t="shared" si="40"/>
        <v>0</v>
      </c>
      <c r="AP50" s="401">
        <f t="shared" si="40"/>
        <v>0</v>
      </c>
      <c r="AQ50" s="401">
        <f t="shared" si="40"/>
        <v>0</v>
      </c>
      <c r="AR50" s="401">
        <f t="shared" si="40"/>
        <v>0</v>
      </c>
      <c r="AS50" s="401">
        <f t="shared" si="40"/>
        <v>0</v>
      </c>
      <c r="AT50" s="401">
        <f t="shared" si="40"/>
        <v>0</v>
      </c>
      <c r="AU50" s="401">
        <f t="shared" si="40"/>
        <v>0</v>
      </c>
      <c r="AV50" s="402">
        <f t="shared" si="40"/>
        <v>0</v>
      </c>
      <c r="AX50" s="397"/>
      <c r="AY50" s="398"/>
      <c r="AZ50" s="398"/>
      <c r="BA50" s="398"/>
      <c r="BB50" s="399"/>
      <c r="BC50" s="400">
        <f>AX50*AD50</f>
        <v>0</v>
      </c>
      <c r="BD50" s="401"/>
      <c r="BE50" s="401"/>
      <c r="BF50" s="401"/>
      <c r="BG50" s="401"/>
      <c r="BH50" s="401"/>
      <c r="BI50" s="401"/>
      <c r="BJ50" s="401"/>
      <c r="BK50" s="401"/>
      <c r="BL50" s="402"/>
    </row>
    <row r="51" spans="2:64" ht="36.75" customHeight="1">
      <c r="B51" s="515" t="s">
        <v>605</v>
      </c>
      <c r="C51" s="516"/>
      <c r="D51" s="517"/>
      <c r="E51" s="453" t="s">
        <v>606</v>
      </c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5"/>
      <c r="Z51" s="434" t="s">
        <v>587</v>
      </c>
      <c r="AA51" s="435"/>
      <c r="AB51" s="435"/>
      <c r="AC51" s="436"/>
      <c r="AD51" s="450">
        <v>0</v>
      </c>
      <c r="AE51" s="451"/>
      <c r="AF51" s="451"/>
      <c r="AG51" s="452"/>
      <c r="AH51" s="397"/>
      <c r="AI51" s="398"/>
      <c r="AJ51" s="398"/>
      <c r="AK51" s="398"/>
      <c r="AL51" s="399"/>
      <c r="AM51" s="400">
        <f t="shared" si="34"/>
        <v>0</v>
      </c>
      <c r="AN51" s="401">
        <f t="shared" si="40"/>
        <v>0</v>
      </c>
      <c r="AO51" s="401">
        <f t="shared" si="40"/>
        <v>0</v>
      </c>
      <c r="AP51" s="401">
        <f t="shared" si="40"/>
        <v>0</v>
      </c>
      <c r="AQ51" s="401">
        <f t="shared" si="40"/>
        <v>0</v>
      </c>
      <c r="AR51" s="401">
        <f t="shared" si="40"/>
        <v>0</v>
      </c>
      <c r="AS51" s="401">
        <f t="shared" si="40"/>
        <v>0</v>
      </c>
      <c r="AT51" s="401">
        <f t="shared" si="40"/>
        <v>0</v>
      </c>
      <c r="AU51" s="401">
        <f t="shared" si="40"/>
        <v>0</v>
      </c>
      <c r="AV51" s="402">
        <f t="shared" si="40"/>
        <v>0</v>
      </c>
      <c r="AX51" s="397"/>
      <c r="AY51" s="398"/>
      <c r="AZ51" s="398"/>
      <c r="BA51" s="398"/>
      <c r="BB51" s="399"/>
      <c r="BC51" s="400">
        <f>AX51*AD51</f>
        <v>0</v>
      </c>
      <c r="BD51" s="401"/>
      <c r="BE51" s="401"/>
      <c r="BF51" s="401"/>
      <c r="BG51" s="401"/>
      <c r="BH51" s="401"/>
      <c r="BI51" s="401"/>
      <c r="BJ51" s="401"/>
      <c r="BK51" s="401"/>
      <c r="BL51" s="402"/>
    </row>
    <row r="52" spans="2:64" ht="36.75" customHeight="1">
      <c r="B52" s="515" t="s">
        <v>607</v>
      </c>
      <c r="C52" s="516"/>
      <c r="D52" s="517"/>
      <c r="E52" s="453" t="s">
        <v>608</v>
      </c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5"/>
      <c r="Z52" s="434" t="s">
        <v>587</v>
      </c>
      <c r="AA52" s="435"/>
      <c r="AB52" s="435"/>
      <c r="AC52" s="436"/>
      <c r="AD52" s="450">
        <v>0</v>
      </c>
      <c r="AE52" s="451"/>
      <c r="AF52" s="451"/>
      <c r="AG52" s="452"/>
      <c r="AH52" s="397"/>
      <c r="AI52" s="398"/>
      <c r="AJ52" s="398"/>
      <c r="AK52" s="398"/>
      <c r="AL52" s="399"/>
      <c r="AM52" s="400">
        <f t="shared" si="34"/>
        <v>0</v>
      </c>
      <c r="AN52" s="401">
        <f t="shared" si="40"/>
        <v>0</v>
      </c>
      <c r="AO52" s="401">
        <f t="shared" si="40"/>
        <v>0</v>
      </c>
      <c r="AP52" s="401">
        <f t="shared" si="40"/>
        <v>0</v>
      </c>
      <c r="AQ52" s="401">
        <f t="shared" si="40"/>
        <v>0</v>
      </c>
      <c r="AR52" s="401">
        <f t="shared" si="40"/>
        <v>0</v>
      </c>
      <c r="AS52" s="401">
        <f t="shared" si="40"/>
        <v>0</v>
      </c>
      <c r="AT52" s="401">
        <f t="shared" si="40"/>
        <v>0</v>
      </c>
      <c r="AU52" s="401">
        <f t="shared" si="40"/>
        <v>0</v>
      </c>
      <c r="AV52" s="402">
        <f t="shared" si="40"/>
        <v>0</v>
      </c>
      <c r="AX52" s="397"/>
      <c r="AY52" s="398"/>
      <c r="AZ52" s="398"/>
      <c r="BA52" s="398"/>
      <c r="BB52" s="399"/>
      <c r="BC52" s="400">
        <f>AX52*AD52</f>
        <v>0</v>
      </c>
      <c r="BD52" s="401"/>
      <c r="BE52" s="401"/>
      <c r="BF52" s="401"/>
      <c r="BG52" s="401"/>
      <c r="BH52" s="401"/>
      <c r="BI52" s="401"/>
      <c r="BJ52" s="401"/>
      <c r="BK52" s="401"/>
      <c r="BL52" s="402"/>
    </row>
    <row r="53" spans="2:92" s="86" customFormat="1" ht="24">
      <c r="B53" s="487"/>
      <c r="C53" s="488"/>
      <c r="D53" s="489"/>
      <c r="E53" s="490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2"/>
      <c r="Z53" s="495" t="s">
        <v>96</v>
      </c>
      <c r="AA53" s="496"/>
      <c r="AB53" s="496"/>
      <c r="AC53" s="496"/>
      <c r="AD53" s="496"/>
      <c r="AE53" s="496"/>
      <c r="AF53" s="496"/>
      <c r="AG53" s="497"/>
      <c r="AH53" s="447">
        <f>SUM(AH8:AL52)</f>
        <v>0</v>
      </c>
      <c r="AI53" s="448"/>
      <c r="AJ53" s="448"/>
      <c r="AK53" s="448"/>
      <c r="AL53" s="449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X53" s="447">
        <f>SUM(AX8:BB52,AX14:BB16)</f>
        <v>0</v>
      </c>
      <c r="AY53" s="448"/>
      <c r="AZ53" s="448"/>
      <c r="BA53" s="448"/>
      <c r="BB53" s="449"/>
      <c r="BC53" s="478"/>
      <c r="BD53" s="478"/>
      <c r="BE53" s="478"/>
      <c r="BF53" s="478"/>
      <c r="BG53" s="478"/>
      <c r="BH53" s="478"/>
      <c r="BI53" s="478"/>
      <c r="BJ53" s="478"/>
      <c r="BK53" s="478"/>
      <c r="BL53" s="478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</row>
    <row r="54" spans="2:64" ht="20.25" customHeight="1">
      <c r="B54" s="412"/>
      <c r="C54" s="413"/>
      <c r="D54" s="414"/>
      <c r="E54" s="484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6"/>
      <c r="Z54" s="406"/>
      <c r="AA54" s="407"/>
      <c r="AB54" s="407"/>
      <c r="AC54" s="408"/>
      <c r="AD54" s="409"/>
      <c r="AE54" s="410"/>
      <c r="AF54" s="410"/>
      <c r="AG54" s="411"/>
      <c r="AH54" s="400"/>
      <c r="AI54" s="401"/>
      <c r="AJ54" s="401"/>
      <c r="AK54" s="401"/>
      <c r="AL54" s="402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X54" s="406"/>
      <c r="AY54" s="407"/>
      <c r="AZ54" s="407"/>
      <c r="BA54" s="407"/>
      <c r="BB54" s="408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</row>
    <row r="55" spans="2:92" s="86" customFormat="1" ht="26.25" customHeight="1">
      <c r="B55" s="509" t="s">
        <v>200</v>
      </c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1"/>
      <c r="AM55" s="502">
        <f>SUM(AM8:AV52)</f>
        <v>0</v>
      </c>
      <c r="AN55" s="503"/>
      <c r="AO55" s="503"/>
      <c r="AP55" s="503"/>
      <c r="AQ55" s="503"/>
      <c r="AR55" s="503"/>
      <c r="AS55" s="503"/>
      <c r="AT55" s="503"/>
      <c r="AU55" s="503"/>
      <c r="AV55" s="504"/>
      <c r="AX55" s="509" t="s">
        <v>193</v>
      </c>
      <c r="AY55" s="510"/>
      <c r="AZ55" s="510"/>
      <c r="BA55" s="510"/>
      <c r="BB55" s="511"/>
      <c r="BC55" s="502">
        <f>SUM(BC8:BL52)</f>
        <v>0</v>
      </c>
      <c r="BD55" s="503"/>
      <c r="BE55" s="503"/>
      <c r="BF55" s="503"/>
      <c r="BG55" s="503"/>
      <c r="BH55" s="503"/>
      <c r="BI55" s="503"/>
      <c r="BJ55" s="503"/>
      <c r="BK55" s="503"/>
      <c r="BL55" s="504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</row>
    <row r="56" spans="2:92" s="86" customFormat="1" ht="26.25" customHeight="1">
      <c r="B56" s="512"/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3"/>
      <c r="V56" s="513"/>
      <c r="W56" s="513"/>
      <c r="X56" s="513"/>
      <c r="Y56" s="513"/>
      <c r="Z56" s="513"/>
      <c r="AA56" s="513"/>
      <c r="AB56" s="513"/>
      <c r="AC56" s="513"/>
      <c r="AD56" s="513"/>
      <c r="AE56" s="513"/>
      <c r="AF56" s="513"/>
      <c r="AG56" s="513"/>
      <c r="AH56" s="513"/>
      <c r="AI56" s="513"/>
      <c r="AJ56" s="513"/>
      <c r="AK56" s="513"/>
      <c r="AL56" s="514"/>
      <c r="AM56" s="505"/>
      <c r="AN56" s="506"/>
      <c r="AO56" s="506"/>
      <c r="AP56" s="506"/>
      <c r="AQ56" s="506"/>
      <c r="AR56" s="506"/>
      <c r="AS56" s="506"/>
      <c r="AT56" s="506"/>
      <c r="AU56" s="506"/>
      <c r="AV56" s="507"/>
      <c r="AX56" s="512"/>
      <c r="AY56" s="513"/>
      <c r="AZ56" s="513"/>
      <c r="BA56" s="513"/>
      <c r="BB56" s="514"/>
      <c r="BC56" s="505"/>
      <c r="BD56" s="506"/>
      <c r="BE56" s="506"/>
      <c r="BF56" s="506"/>
      <c r="BG56" s="506"/>
      <c r="BH56" s="506"/>
      <c r="BI56" s="506"/>
      <c r="BJ56" s="506"/>
      <c r="BK56" s="506"/>
      <c r="BL56" s="50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</row>
    <row r="57" spans="2:64" ht="20.25" customHeight="1">
      <c r="B57" s="412"/>
      <c r="C57" s="413"/>
      <c r="D57" s="414"/>
      <c r="E57" s="470" t="s">
        <v>439</v>
      </c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2"/>
      <c r="Z57" s="406"/>
      <c r="AA57" s="407"/>
      <c r="AB57" s="407"/>
      <c r="AC57" s="408"/>
      <c r="AD57" s="409"/>
      <c r="AE57" s="410"/>
      <c r="AF57" s="410"/>
      <c r="AG57" s="411"/>
      <c r="AH57" s="400"/>
      <c r="AI57" s="401"/>
      <c r="AJ57" s="401"/>
      <c r="AK57" s="401"/>
      <c r="AL57" s="402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X57" s="406"/>
      <c r="AY57" s="407"/>
      <c r="AZ57" s="407"/>
      <c r="BA57" s="407"/>
      <c r="BB57" s="408"/>
      <c r="BC57" s="477"/>
      <c r="BD57" s="477"/>
      <c r="BE57" s="477"/>
      <c r="BF57" s="477"/>
      <c r="BG57" s="477"/>
      <c r="BH57" s="477"/>
      <c r="BI57" s="477"/>
      <c r="BJ57" s="477"/>
      <c r="BK57" s="477"/>
      <c r="BL57" s="477"/>
    </row>
    <row r="58" spans="2:64" ht="23.25" customHeight="1">
      <c r="B58" s="412" t="s">
        <v>398</v>
      </c>
      <c r="C58" s="413"/>
      <c r="D58" s="414"/>
      <c r="E58" s="403" t="s">
        <v>97</v>
      </c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5"/>
      <c r="Z58" s="406" t="s">
        <v>40</v>
      </c>
      <c r="AA58" s="407" t="s">
        <v>40</v>
      </c>
      <c r="AB58" s="407" t="s">
        <v>40</v>
      </c>
      <c r="AC58" s="408" t="s">
        <v>40</v>
      </c>
      <c r="AD58" s="409"/>
      <c r="AE58" s="410"/>
      <c r="AF58" s="410"/>
      <c r="AG58" s="411"/>
      <c r="AH58" s="397"/>
      <c r="AI58" s="398"/>
      <c r="AJ58" s="398"/>
      <c r="AK58" s="398"/>
      <c r="AL58" s="399"/>
      <c r="AM58" s="477"/>
      <c r="AN58" s="477"/>
      <c r="AO58" s="477"/>
      <c r="AP58" s="477"/>
      <c r="AQ58" s="477"/>
      <c r="AR58" s="477"/>
      <c r="AS58" s="477"/>
      <c r="AT58" s="477"/>
      <c r="AU58" s="477"/>
      <c r="AV58" s="477"/>
      <c r="AX58" s="397"/>
      <c r="AY58" s="398"/>
      <c r="AZ58" s="398"/>
      <c r="BA58" s="398"/>
      <c r="BB58" s="399"/>
      <c r="BC58" s="420" t="s">
        <v>430</v>
      </c>
      <c r="BD58" s="421"/>
      <c r="BE58" s="421"/>
      <c r="BF58" s="421"/>
      <c r="BG58" s="421"/>
      <c r="BH58" s="421"/>
      <c r="BI58" s="421"/>
      <c r="BJ58" s="421"/>
      <c r="BK58" s="421"/>
      <c r="BL58" s="422"/>
    </row>
    <row r="59" spans="2:64" ht="23.25" customHeight="1">
      <c r="B59" s="412" t="s">
        <v>399</v>
      </c>
      <c r="C59" s="413"/>
      <c r="D59" s="414"/>
      <c r="E59" s="403" t="s">
        <v>186</v>
      </c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5"/>
      <c r="Z59" s="406" t="s">
        <v>40</v>
      </c>
      <c r="AA59" s="407" t="s">
        <v>40</v>
      </c>
      <c r="AB59" s="407" t="s">
        <v>40</v>
      </c>
      <c r="AC59" s="408" t="s">
        <v>40</v>
      </c>
      <c r="AD59" s="409"/>
      <c r="AE59" s="410"/>
      <c r="AF59" s="410"/>
      <c r="AG59" s="411"/>
      <c r="AH59" s="397"/>
      <c r="AI59" s="398"/>
      <c r="AJ59" s="398"/>
      <c r="AK59" s="398"/>
      <c r="AL59" s="399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X59" s="397"/>
      <c r="AY59" s="398"/>
      <c r="AZ59" s="398"/>
      <c r="BA59" s="398"/>
      <c r="BB59" s="399"/>
      <c r="BC59" s="423"/>
      <c r="BD59" s="424"/>
      <c r="BE59" s="424"/>
      <c r="BF59" s="424"/>
      <c r="BG59" s="424"/>
      <c r="BH59" s="424"/>
      <c r="BI59" s="424"/>
      <c r="BJ59" s="424"/>
      <c r="BK59" s="424"/>
      <c r="BL59" s="425"/>
    </row>
    <row r="60" spans="2:92" s="86" customFormat="1" ht="24">
      <c r="B60" s="493"/>
      <c r="C60" s="493"/>
      <c r="D60" s="493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5" t="s">
        <v>98</v>
      </c>
      <c r="AA60" s="496"/>
      <c r="AB60" s="496"/>
      <c r="AC60" s="496"/>
      <c r="AD60" s="496"/>
      <c r="AE60" s="496"/>
      <c r="AF60" s="496"/>
      <c r="AG60" s="497"/>
      <c r="AH60" s="476">
        <f>AH53+AH58+AH59</f>
        <v>0</v>
      </c>
      <c r="AI60" s="476"/>
      <c r="AJ60" s="476"/>
      <c r="AK60" s="476"/>
      <c r="AL60" s="476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X60" s="476">
        <f>AX53+AX58+AX59</f>
        <v>0</v>
      </c>
      <c r="AY60" s="476"/>
      <c r="AZ60" s="476"/>
      <c r="BA60" s="476"/>
      <c r="BB60" s="476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</row>
    <row r="61" spans="1:92" s="89" customFormat="1" ht="20.25" customHeight="1">
      <c r="A61" s="88" t="s">
        <v>449</v>
      </c>
      <c r="B61" s="501" t="s">
        <v>301</v>
      </c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</row>
    <row r="62" spans="2:92" s="89" customFormat="1" ht="32.25" customHeight="1"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1"/>
      <c r="AR62" s="501"/>
      <c r="AS62" s="501"/>
      <c r="AT62" s="501"/>
      <c r="AU62" s="501"/>
      <c r="AV62" s="501"/>
      <c r="AW62" s="501"/>
      <c r="AX62" s="501"/>
      <c r="AY62" s="501"/>
      <c r="AZ62" s="501"/>
      <c r="BA62" s="501"/>
      <c r="BB62" s="501"/>
      <c r="BC62" s="501"/>
      <c r="BD62" s="501"/>
      <c r="BE62" s="501"/>
      <c r="BF62" s="501"/>
      <c r="BG62" s="501"/>
      <c r="BH62" s="501"/>
      <c r="BI62" s="501"/>
      <c r="BJ62" s="501"/>
      <c r="BK62" s="501"/>
      <c r="BL62" s="50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</row>
    <row r="63" spans="2:92" s="89" customFormat="1" ht="20.25" customHeight="1">
      <c r="B63" s="90" t="s">
        <v>580</v>
      </c>
      <c r="C63" s="66"/>
      <c r="D63" s="66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2"/>
      <c r="AA63" s="92"/>
      <c r="AB63" s="92"/>
      <c r="AC63" s="92"/>
      <c r="AD63" s="93"/>
      <c r="AE63" s="93"/>
      <c r="AF63" s="93"/>
      <c r="AG63" s="93"/>
      <c r="AH63" s="94"/>
      <c r="AI63" s="94"/>
      <c r="AJ63" s="94"/>
      <c r="AK63" s="94"/>
      <c r="AL63" s="94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X63" s="92"/>
      <c r="AY63" s="92"/>
      <c r="AZ63" s="92"/>
      <c r="BA63" s="92"/>
      <c r="BB63" s="92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</row>
    <row r="64" spans="2:92" s="89" customFormat="1" ht="20.25" customHeight="1">
      <c r="B64" s="96"/>
      <c r="C64" s="66"/>
      <c r="D64" s="66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2"/>
      <c r="AA64" s="92"/>
      <c r="AB64" s="92"/>
      <c r="AC64" s="92"/>
      <c r="AD64" s="93"/>
      <c r="AE64" s="93"/>
      <c r="AF64" s="93"/>
      <c r="AG64" s="93"/>
      <c r="AH64" s="94"/>
      <c r="AI64" s="94"/>
      <c r="AJ64" s="94"/>
      <c r="AK64" s="94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X64" s="92"/>
      <c r="AY64" s="92"/>
      <c r="AZ64" s="92"/>
      <c r="BA64" s="92"/>
      <c r="BB64" s="92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</row>
    <row r="65" spans="1:92" s="98" customFormat="1" ht="20.25" customHeight="1">
      <c r="A65" s="67" t="s">
        <v>99</v>
      </c>
      <c r="B65" s="68" t="s">
        <v>101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</row>
    <row r="66" spans="34:64" ht="20.25" customHeight="1">
      <c r="AH66" s="99"/>
      <c r="AI66" s="99"/>
      <c r="AJ66" s="99"/>
      <c r="AK66" s="99"/>
      <c r="AL66" s="99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X66" s="65"/>
      <c r="AY66" s="65"/>
      <c r="AZ66" s="65"/>
      <c r="BA66" s="65"/>
      <c r="BB66" s="65"/>
      <c r="BC66" s="73"/>
      <c r="BD66" s="73"/>
      <c r="BE66" s="73"/>
      <c r="BF66" s="73"/>
      <c r="BG66" s="73"/>
      <c r="BH66" s="73"/>
      <c r="BI66" s="73"/>
      <c r="BJ66" s="73"/>
      <c r="BK66" s="73"/>
      <c r="BL66" s="73"/>
    </row>
    <row r="67" spans="2:64" ht="23.25" customHeight="1">
      <c r="B67" s="426" t="s">
        <v>23</v>
      </c>
      <c r="C67" s="426"/>
      <c r="D67" s="426"/>
      <c r="E67" s="464" t="s">
        <v>297</v>
      </c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6"/>
      <c r="V67" s="420" t="s">
        <v>323</v>
      </c>
      <c r="W67" s="421"/>
      <c r="X67" s="421"/>
      <c r="Y67" s="422"/>
      <c r="Z67" s="464" t="s">
        <v>104</v>
      </c>
      <c r="AA67" s="465"/>
      <c r="AB67" s="465"/>
      <c r="AC67" s="465"/>
      <c r="AD67" s="465"/>
      <c r="AE67" s="465"/>
      <c r="AF67" s="465"/>
      <c r="AG67" s="465"/>
      <c r="AH67" s="464" t="s">
        <v>105</v>
      </c>
      <c r="AI67" s="465"/>
      <c r="AJ67" s="465"/>
      <c r="AK67" s="465"/>
      <c r="AL67" s="465"/>
      <c r="AM67" s="465"/>
      <c r="AN67" s="465"/>
      <c r="AO67" s="465"/>
      <c r="AP67" s="465"/>
      <c r="AQ67" s="465"/>
      <c r="AR67" s="465"/>
      <c r="AS67" s="465"/>
      <c r="AT67" s="465"/>
      <c r="AU67" s="465"/>
      <c r="AV67" s="466"/>
      <c r="AW67" s="100"/>
      <c r="AX67" s="464" t="s">
        <v>106</v>
      </c>
      <c r="AY67" s="465"/>
      <c r="AZ67" s="465"/>
      <c r="BA67" s="465"/>
      <c r="BB67" s="465"/>
      <c r="BC67" s="465"/>
      <c r="BD67" s="465"/>
      <c r="BE67" s="465"/>
      <c r="BF67" s="465"/>
      <c r="BG67" s="465"/>
      <c r="BH67" s="465"/>
      <c r="BI67" s="465"/>
      <c r="BJ67" s="465"/>
      <c r="BK67" s="465"/>
      <c r="BL67" s="466"/>
    </row>
    <row r="68" spans="2:64" ht="23.25" customHeight="1">
      <c r="B68" s="426"/>
      <c r="C68" s="426"/>
      <c r="D68" s="426"/>
      <c r="E68" s="467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9"/>
      <c r="V68" s="498"/>
      <c r="W68" s="499"/>
      <c r="X68" s="499"/>
      <c r="Y68" s="500"/>
      <c r="Z68" s="467"/>
      <c r="AA68" s="468"/>
      <c r="AB68" s="468"/>
      <c r="AC68" s="468"/>
      <c r="AD68" s="468"/>
      <c r="AE68" s="468"/>
      <c r="AF68" s="468"/>
      <c r="AG68" s="468"/>
      <c r="AH68" s="467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9"/>
      <c r="AW68" s="100"/>
      <c r="AX68" s="467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9"/>
    </row>
    <row r="69" spans="2:92" s="86" customFormat="1" ht="24">
      <c r="B69" s="481" t="s">
        <v>179</v>
      </c>
      <c r="C69" s="482"/>
      <c r="D69" s="483"/>
      <c r="E69" s="461" t="s">
        <v>102</v>
      </c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3"/>
      <c r="V69" s="458"/>
      <c r="W69" s="459"/>
      <c r="X69" s="459"/>
      <c r="Y69" s="460"/>
      <c r="Z69" s="457">
        <v>14000</v>
      </c>
      <c r="AA69" s="457"/>
      <c r="AB69" s="457"/>
      <c r="AC69" s="457"/>
      <c r="AD69" s="457"/>
      <c r="AE69" s="457"/>
      <c r="AF69" s="457"/>
      <c r="AG69" s="457"/>
      <c r="AH69" s="438" t="str">
        <f>IF(V69="x",IF(Z69&lt;BC$55,"OK","NO"),"NP")</f>
        <v>NP</v>
      </c>
      <c r="AI69" s="439" t="str">
        <f>IF(AH69="x",IF(AF69&lt;'Pagina 3'!AI4,"OK","NO"),"NP")</f>
        <v>NP</v>
      </c>
      <c r="AJ69" s="439" t="str">
        <f>IF(AI69="x",IF(AG69&lt;'Pagina 3'!AJ4,"OK","NO"),"NP")</f>
        <v>NP</v>
      </c>
      <c r="AK69" s="439" t="str">
        <f>IF(AJ69="x",IF(AH69&lt;'Pagina 3'!AK4,"OK","NO"),"NP")</f>
        <v>NP</v>
      </c>
      <c r="AL69" s="439" t="str">
        <f>IF(AK69="x",IF(AI69&lt;'Pagina 3'!AL4,"OK","NO"),"NP")</f>
        <v>NP</v>
      </c>
      <c r="AM69" s="439" t="str">
        <f>IF(AL69="x",IF(AJ69&lt;'Pagina 3'!AM4,"OK","NO"),"NP")</f>
        <v>NP</v>
      </c>
      <c r="AN69" s="439" t="str">
        <f>IF(AM69="x",IF(AK69&lt;'Pagina 3'!AN4,"OK","NO"),"NP")</f>
        <v>NP</v>
      </c>
      <c r="AO69" s="439" t="str">
        <f>IF(AN69="x",IF(AL69&lt;'Pagina 3'!AO4,"OK","NO"),"NP")</f>
        <v>NP</v>
      </c>
      <c r="AP69" s="439" t="str">
        <f>IF(AO69="x",IF(AM69&lt;'Pagina 3'!AP4,"OK","NO"),"NP")</f>
        <v>NP</v>
      </c>
      <c r="AQ69" s="439" t="str">
        <f>IF(AP69="x",IF(AN69&lt;'Pagina 3'!AQ4,"OK","NO"),"NP")</f>
        <v>NP</v>
      </c>
      <c r="AR69" s="439" t="str">
        <f>IF(AQ69="x",IF(AO69&lt;'Pagina 3'!AR4,"OK","NO"),"NP")</f>
        <v>NP</v>
      </c>
      <c r="AS69" s="439" t="str">
        <f>IF(AR69="x",IF(AP69&lt;'Pagina 3'!AS4,"OK","NO"),"NP")</f>
        <v>NP</v>
      </c>
      <c r="AT69" s="439" t="str">
        <f>IF(AS69="x",IF(AQ69&lt;'Pagina 3'!AT4,"OK","NO"),"NP")</f>
        <v>NP</v>
      </c>
      <c r="AU69" s="439" t="str">
        <f>IF(AT69="x",IF(AR69&lt;'Pagina 3'!AU4,"OK","NO"),"NP")</f>
        <v>NP</v>
      </c>
      <c r="AV69" s="440" t="str">
        <f>IF(AU69="x",IF(AS69&lt;'Pagina 3'!AV4,"OK","NO"),"NP")</f>
        <v>NP</v>
      </c>
      <c r="AX69" s="473" t="s">
        <v>107</v>
      </c>
      <c r="AY69" s="474"/>
      <c r="AZ69" s="474"/>
      <c r="BA69" s="474"/>
      <c r="BB69" s="475"/>
      <c r="BC69" s="476">
        <f>ROUNDUP(BC55-AM55,2)</f>
        <v>0</v>
      </c>
      <c r="BD69" s="476"/>
      <c r="BE69" s="476"/>
      <c r="BF69" s="476"/>
      <c r="BG69" s="476"/>
      <c r="BH69" s="476"/>
      <c r="BI69" s="476"/>
      <c r="BJ69" s="476"/>
      <c r="BK69" s="476"/>
      <c r="BL69" s="476"/>
      <c r="BM69" s="87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87"/>
      <c r="CG69" s="87"/>
      <c r="CH69" s="87"/>
      <c r="CI69" s="87"/>
      <c r="CJ69" s="87"/>
      <c r="CK69" s="87"/>
      <c r="CL69" s="87"/>
      <c r="CM69" s="87"/>
      <c r="CN69" s="87"/>
    </row>
    <row r="70" spans="2:92" s="86" customFormat="1" ht="24">
      <c r="B70" s="481" t="s">
        <v>180</v>
      </c>
      <c r="C70" s="482"/>
      <c r="D70" s="483"/>
      <c r="E70" s="461" t="s">
        <v>103</v>
      </c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3"/>
      <c r="V70" s="458"/>
      <c r="W70" s="459"/>
      <c r="X70" s="459"/>
      <c r="Y70" s="460"/>
      <c r="Z70" s="457">
        <v>18000</v>
      </c>
      <c r="AA70" s="457"/>
      <c r="AB70" s="457"/>
      <c r="AC70" s="457"/>
      <c r="AD70" s="457"/>
      <c r="AE70" s="457"/>
      <c r="AF70" s="457"/>
      <c r="AG70" s="457"/>
      <c r="AH70" s="438" t="str">
        <f>IF(V70="x",IF(Z70&lt;BC$55,"OK","NO"),"NP")</f>
        <v>NP</v>
      </c>
      <c r="AI70" s="439" t="str">
        <f>IF(AH70="x",IF(AF70&lt;'Pagina 3'!AI9,"OK","NO"),"NP")</f>
        <v>NP</v>
      </c>
      <c r="AJ70" s="439" t="str">
        <f>IF(AI70="x",IF(AG70&lt;'Pagina 3'!AJ9,"OK","NO"),"NP")</f>
        <v>NP</v>
      </c>
      <c r="AK70" s="439" t="str">
        <f>IF(AJ70="x",IF(AH70&lt;'Pagina 3'!AK9,"OK","NO"),"NP")</f>
        <v>NP</v>
      </c>
      <c r="AL70" s="439" t="str">
        <f>IF(AK70="x",IF(AI70&lt;'Pagina 3'!AL9,"OK","NO"),"NP")</f>
        <v>NP</v>
      </c>
      <c r="AM70" s="439" t="str">
        <f>IF(AL70="x",IF(AJ70&lt;'Pagina 3'!AM9,"OK","NO"),"NP")</f>
        <v>NP</v>
      </c>
      <c r="AN70" s="439" t="str">
        <f>IF(AM70="x",IF(AK70&lt;'Pagina 3'!AN9,"OK","NO"),"NP")</f>
        <v>NP</v>
      </c>
      <c r="AO70" s="439" t="str">
        <f>IF(AN70="x",IF(AL70&lt;'Pagina 3'!AO9,"OK","NO"),"NP")</f>
        <v>NP</v>
      </c>
      <c r="AP70" s="439" t="str">
        <f>IF(AO70="x",IF(AM70&lt;'Pagina 3'!AP9,"OK","NO"),"NP")</f>
        <v>NP</v>
      </c>
      <c r="AQ70" s="439" t="str">
        <f>IF(AP70="x",IF(AN70&lt;'Pagina 3'!AQ9,"OK","NO"),"NP")</f>
        <v>NP</v>
      </c>
      <c r="AR70" s="439" t="str">
        <f>IF(AQ70="x",IF(AO70&lt;'Pagina 3'!AR9,"OK","NO"),"NP")</f>
        <v>NP</v>
      </c>
      <c r="AS70" s="439" t="str">
        <f>IF(AR70="x",IF(AP70&lt;'Pagina 3'!AS9,"OK","NO"),"NP")</f>
        <v>NP</v>
      </c>
      <c r="AT70" s="439" t="str">
        <f>IF(AS70="x",IF(AQ70&lt;'Pagina 3'!AT9,"OK","NO"),"NP")</f>
        <v>NP</v>
      </c>
      <c r="AU70" s="439" t="str">
        <f>IF(AT70="x",IF(AR70&lt;'Pagina 3'!AU9,"OK","NO"),"NP")</f>
        <v>NP</v>
      </c>
      <c r="AV70" s="440" t="str">
        <f>IF(AU70="x",IF(AS70&lt;'Pagina 3'!AV9,"OK","NO"),"NP")</f>
        <v>NP</v>
      </c>
      <c r="AX70" s="473" t="s">
        <v>25</v>
      </c>
      <c r="AY70" s="474"/>
      <c r="AZ70" s="474"/>
      <c r="BA70" s="474"/>
      <c r="BB70" s="475"/>
      <c r="BC70" s="480" t="str">
        <f>(IF(BC69=0,"0%",BC69/AM55))</f>
        <v>0%</v>
      </c>
      <c r="BD70" s="480"/>
      <c r="BE70" s="480"/>
      <c r="BF70" s="480"/>
      <c r="BG70" s="480"/>
      <c r="BH70" s="480"/>
      <c r="BI70" s="480"/>
      <c r="BJ70" s="480"/>
      <c r="BK70" s="480"/>
      <c r="BL70" s="480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</row>
    <row r="71" spans="2:92" s="89" customFormat="1" ht="20.25" customHeight="1">
      <c r="B71" s="102"/>
      <c r="C71" s="66"/>
      <c r="D71" s="66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2"/>
      <c r="AA71" s="92"/>
      <c r="AB71" s="92"/>
      <c r="AC71" s="92"/>
      <c r="AD71" s="93"/>
      <c r="AE71" s="93"/>
      <c r="AF71" s="93"/>
      <c r="AG71" s="93"/>
      <c r="AH71" s="94"/>
      <c r="AI71" s="94"/>
      <c r="AJ71" s="94"/>
      <c r="AK71" s="94"/>
      <c r="AL71" s="94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X71" s="92"/>
      <c r="AY71" s="92"/>
      <c r="AZ71" s="92"/>
      <c r="BA71" s="92"/>
      <c r="BB71" s="92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</row>
    <row r="102" spans="2:92" s="89" customFormat="1" ht="20.25" customHeight="1">
      <c r="B102" s="437"/>
      <c r="C102" s="437"/>
      <c r="D102" s="437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56"/>
      <c r="AE102" s="456"/>
      <c r="AF102" s="456"/>
      <c r="AG102" s="456"/>
      <c r="AH102" s="446"/>
      <c r="AI102" s="446"/>
      <c r="AJ102" s="446"/>
      <c r="AK102" s="446"/>
      <c r="AL102" s="446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441"/>
      <c r="AW102" s="65"/>
      <c r="AX102" s="445"/>
      <c r="AY102" s="445"/>
      <c r="AZ102" s="445"/>
      <c r="BA102" s="445"/>
      <c r="BB102" s="445"/>
      <c r="BC102" s="441"/>
      <c r="BD102" s="441"/>
      <c r="BE102" s="441"/>
      <c r="BF102" s="441"/>
      <c r="BG102" s="441"/>
      <c r="BH102" s="441"/>
      <c r="BI102" s="441"/>
      <c r="BJ102" s="441"/>
      <c r="BK102" s="441"/>
      <c r="BL102" s="44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</row>
    <row r="103" spans="2:92" s="89" customFormat="1" ht="20.25" customHeight="1">
      <c r="B103" s="437"/>
      <c r="C103" s="437"/>
      <c r="D103" s="437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56"/>
      <c r="AE103" s="456"/>
      <c r="AF103" s="456"/>
      <c r="AG103" s="456"/>
      <c r="AH103" s="446"/>
      <c r="AI103" s="446"/>
      <c r="AJ103" s="446"/>
      <c r="AK103" s="446"/>
      <c r="AL103" s="446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73"/>
      <c r="AX103" s="445"/>
      <c r="AY103" s="445"/>
      <c r="AZ103" s="445"/>
      <c r="BA103" s="445"/>
      <c r="BB103" s="445"/>
      <c r="BC103" s="441"/>
      <c r="BD103" s="441"/>
      <c r="BE103" s="441"/>
      <c r="BF103" s="441"/>
      <c r="BG103" s="441"/>
      <c r="BH103" s="441"/>
      <c r="BI103" s="441"/>
      <c r="BJ103" s="441"/>
      <c r="BK103" s="441"/>
      <c r="BL103" s="44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</row>
    <row r="104" spans="2:92" s="89" customFormat="1" ht="20.25" customHeight="1">
      <c r="B104" s="437"/>
      <c r="C104" s="437"/>
      <c r="D104" s="437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56"/>
      <c r="AE104" s="456"/>
      <c r="AF104" s="456"/>
      <c r="AG104" s="456"/>
      <c r="AH104" s="446"/>
      <c r="AI104" s="446"/>
      <c r="AJ104" s="446"/>
      <c r="AK104" s="446"/>
      <c r="AL104" s="446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73"/>
      <c r="AX104" s="445"/>
      <c r="AY104" s="445"/>
      <c r="AZ104" s="445"/>
      <c r="BA104" s="445"/>
      <c r="BB104" s="445"/>
      <c r="BC104" s="441"/>
      <c r="BD104" s="441"/>
      <c r="BE104" s="441"/>
      <c r="BF104" s="441"/>
      <c r="BG104" s="441"/>
      <c r="BH104" s="441"/>
      <c r="BI104" s="441"/>
      <c r="BJ104" s="441"/>
      <c r="BK104" s="441"/>
      <c r="BL104" s="44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</row>
  </sheetData>
  <sheetProtection password="CFBF" sheet="1" insertRows="0" selectLockedCells="1"/>
  <mergeCells count="460">
    <mergeCell ref="B52:D52"/>
    <mergeCell ref="E52:Y52"/>
    <mergeCell ref="Z52:AC52"/>
    <mergeCell ref="AD52:AG52"/>
    <mergeCell ref="AM52:AV52"/>
    <mergeCell ref="Z50:AC50"/>
    <mergeCell ref="AD50:AG50"/>
    <mergeCell ref="AM50:AV50"/>
    <mergeCell ref="B51:D51"/>
    <mergeCell ref="E51:Y51"/>
    <mergeCell ref="AM51:AV51"/>
    <mergeCell ref="B50:D50"/>
    <mergeCell ref="E50:Y50"/>
    <mergeCell ref="CJ1:CY2"/>
    <mergeCell ref="AM30:AV30"/>
    <mergeCell ref="AH24:AL24"/>
    <mergeCell ref="AH17:AL17"/>
    <mergeCell ref="AM17:AV17"/>
    <mergeCell ref="AM29:AV29"/>
    <mergeCell ref="A2:AV2"/>
    <mergeCell ref="AH104:AL104"/>
    <mergeCell ref="AM104:AV104"/>
    <mergeCell ref="AH58:AL58"/>
    <mergeCell ref="AH25:AL25"/>
    <mergeCell ref="AM24:AV24"/>
    <mergeCell ref="AH57:AL57"/>
    <mergeCell ref="AM54:AV54"/>
    <mergeCell ref="AM57:AV57"/>
    <mergeCell ref="B55:AL56"/>
    <mergeCell ref="AD51:AG51"/>
    <mergeCell ref="AD48:AG48"/>
    <mergeCell ref="E49:Y49"/>
    <mergeCell ref="B49:D49"/>
    <mergeCell ref="Z49:AC49"/>
    <mergeCell ref="B48:D48"/>
    <mergeCell ref="AM22:AV22"/>
    <mergeCell ref="AM23:AV23"/>
    <mergeCell ref="AM28:AV28"/>
    <mergeCell ref="AH29:AL29"/>
    <mergeCell ref="AH23:AL23"/>
    <mergeCell ref="BC47:BL47"/>
    <mergeCell ref="BC48:BL48"/>
    <mergeCell ref="AD58:AG58"/>
    <mergeCell ref="AX1:BL1"/>
    <mergeCell ref="AH49:AL49"/>
    <mergeCell ref="AM49:AV49"/>
    <mergeCell ref="AX2:BL2"/>
    <mergeCell ref="AD49:AG49"/>
    <mergeCell ref="BC55:BL56"/>
    <mergeCell ref="AX55:BB56"/>
    <mergeCell ref="AH54:AL54"/>
    <mergeCell ref="AD40:AG40"/>
    <mergeCell ref="Z57:AC57"/>
    <mergeCell ref="E48:Y48"/>
    <mergeCell ref="AH48:AL48"/>
    <mergeCell ref="AM48:AV48"/>
    <mergeCell ref="AH42:AL42"/>
    <mergeCell ref="AH40:AL40"/>
    <mergeCell ref="AM55:AV56"/>
    <mergeCell ref="AH45:AL45"/>
    <mergeCell ref="BC6:BL7"/>
    <mergeCell ref="AH8:AL8"/>
    <mergeCell ref="AH9:AL9"/>
    <mergeCell ref="AH10:AL10"/>
    <mergeCell ref="AM8:AV8"/>
    <mergeCell ref="AM9:AV9"/>
    <mergeCell ref="AM10:AV10"/>
    <mergeCell ref="BC9:BL9"/>
    <mergeCell ref="BC10:BL10"/>
    <mergeCell ref="B104:D104"/>
    <mergeCell ref="Z104:AC104"/>
    <mergeCell ref="AD104:AG104"/>
    <mergeCell ref="E104:Y104"/>
    <mergeCell ref="B59:D59"/>
    <mergeCell ref="Z59:AC59"/>
    <mergeCell ref="V67:Y68"/>
    <mergeCell ref="Z67:AG68"/>
    <mergeCell ref="B61:BL62"/>
    <mergeCell ref="AX60:BB60"/>
    <mergeCell ref="B70:D70"/>
    <mergeCell ref="B60:D60"/>
    <mergeCell ref="E60:Y60"/>
    <mergeCell ref="Z53:AG53"/>
    <mergeCell ref="Z60:AG60"/>
    <mergeCell ref="B58:D58"/>
    <mergeCell ref="AD59:AG59"/>
    <mergeCell ref="E59:Y59"/>
    <mergeCell ref="Z58:AC58"/>
    <mergeCell ref="B57:D57"/>
    <mergeCell ref="B53:D53"/>
    <mergeCell ref="E53:Y53"/>
    <mergeCell ref="AH18:AL18"/>
    <mergeCell ref="AH19:AL19"/>
    <mergeCell ref="AH20:AL20"/>
    <mergeCell ref="E58:Y58"/>
    <mergeCell ref="AD30:AG30"/>
    <mergeCell ref="E30:Y30"/>
    <mergeCell ref="AH27:AL27"/>
    <mergeCell ref="AH28:AL28"/>
    <mergeCell ref="AH11:AL11"/>
    <mergeCell ref="AM11:AV11"/>
    <mergeCell ref="AH12:AL12"/>
    <mergeCell ref="AD54:AG54"/>
    <mergeCell ref="E54:Y54"/>
    <mergeCell ref="E28:Y28"/>
    <mergeCell ref="Z48:AC48"/>
    <mergeCell ref="Z28:AC28"/>
    <mergeCell ref="AM40:AV40"/>
    <mergeCell ref="AM21:AV21"/>
    <mergeCell ref="AX17:BB17"/>
    <mergeCell ref="AX21:BB21"/>
    <mergeCell ref="AX22:BB22"/>
    <mergeCell ref="AH21:AL21"/>
    <mergeCell ref="AM18:AV18"/>
    <mergeCell ref="AM20:AV20"/>
    <mergeCell ref="AM19:AV19"/>
    <mergeCell ref="B30:D30"/>
    <mergeCell ref="Z30:AC30"/>
    <mergeCell ref="AH26:AL26"/>
    <mergeCell ref="AM26:AV26"/>
    <mergeCell ref="AM27:AV27"/>
    <mergeCell ref="E26:Y26"/>
    <mergeCell ref="Z27:AC27"/>
    <mergeCell ref="B29:D29"/>
    <mergeCell ref="B28:D28"/>
    <mergeCell ref="AH30:AL30"/>
    <mergeCell ref="B26:D26"/>
    <mergeCell ref="Z26:AC26"/>
    <mergeCell ref="AD26:AG26"/>
    <mergeCell ref="AD24:AG24"/>
    <mergeCell ref="E24:Y24"/>
    <mergeCell ref="AX18:BB18"/>
    <mergeCell ref="AX19:BB19"/>
    <mergeCell ref="AX20:BB20"/>
    <mergeCell ref="AX24:BB24"/>
    <mergeCell ref="AH22:AL22"/>
    <mergeCell ref="B27:D27"/>
    <mergeCell ref="E29:Y29"/>
    <mergeCell ref="B23:D23"/>
    <mergeCell ref="Z23:AC23"/>
    <mergeCell ref="AD23:AG23"/>
    <mergeCell ref="B24:D24"/>
    <mergeCell ref="Z24:AC24"/>
    <mergeCell ref="B25:D25"/>
    <mergeCell ref="Z25:AC25"/>
    <mergeCell ref="AD25:AG25"/>
    <mergeCell ref="B22:D22"/>
    <mergeCell ref="Z22:AC22"/>
    <mergeCell ref="AD22:AG22"/>
    <mergeCell ref="E22:Y22"/>
    <mergeCell ref="BC22:BL22"/>
    <mergeCell ref="BC25:BL25"/>
    <mergeCell ref="BC24:BL24"/>
    <mergeCell ref="AX25:BB25"/>
    <mergeCell ref="E23:Y23"/>
    <mergeCell ref="BC23:BL23"/>
    <mergeCell ref="AX23:BB23"/>
    <mergeCell ref="E21:Y21"/>
    <mergeCell ref="BC21:BL21"/>
    <mergeCell ref="E25:Y25"/>
    <mergeCell ref="BC30:BL30"/>
    <mergeCell ref="BC27:BL27"/>
    <mergeCell ref="BC28:BL28"/>
    <mergeCell ref="AX30:BB30"/>
    <mergeCell ref="BC26:BL26"/>
    <mergeCell ref="AD28:AG28"/>
    <mergeCell ref="AD29:AG29"/>
    <mergeCell ref="AX28:BB28"/>
    <mergeCell ref="B19:D19"/>
    <mergeCell ref="BC19:BL19"/>
    <mergeCell ref="B20:D20"/>
    <mergeCell ref="Z20:AC20"/>
    <mergeCell ref="AD20:AG20"/>
    <mergeCell ref="E20:Y20"/>
    <mergeCell ref="BC20:BL20"/>
    <mergeCell ref="AM25:AV25"/>
    <mergeCell ref="AD21:AG21"/>
    <mergeCell ref="B15:D15"/>
    <mergeCell ref="B16:D16"/>
    <mergeCell ref="B40:D40"/>
    <mergeCell ref="E17:Y17"/>
    <mergeCell ref="E16:Y16"/>
    <mergeCell ref="AD19:AG19"/>
    <mergeCell ref="AD39:AG39"/>
    <mergeCell ref="AD36:AG36"/>
    <mergeCell ref="Z29:AC29"/>
    <mergeCell ref="B42:D42"/>
    <mergeCell ref="B41:D41"/>
    <mergeCell ref="B17:D17"/>
    <mergeCell ref="B18:D18"/>
    <mergeCell ref="E18:Y18"/>
    <mergeCell ref="E27:Y27"/>
    <mergeCell ref="E19:Y19"/>
    <mergeCell ref="B21:D21"/>
    <mergeCell ref="E40:Y40"/>
    <mergeCell ref="E36:Y36"/>
    <mergeCell ref="AX16:BB16"/>
    <mergeCell ref="AX59:BB59"/>
    <mergeCell ref="Z16:AC16"/>
    <mergeCell ref="AD16:AG16"/>
    <mergeCell ref="AH16:AL16"/>
    <mergeCell ref="Z17:AC17"/>
    <mergeCell ref="AD17:AG17"/>
    <mergeCell ref="Z18:AC18"/>
    <mergeCell ref="AM53:AV53"/>
    <mergeCell ref="Z21:AC21"/>
    <mergeCell ref="AM15:AV15"/>
    <mergeCell ref="AX15:BB15"/>
    <mergeCell ref="BC57:BL57"/>
    <mergeCell ref="AD18:AG18"/>
    <mergeCell ref="AD27:AG27"/>
    <mergeCell ref="AX29:BB29"/>
    <mergeCell ref="AX26:BB26"/>
    <mergeCell ref="AX27:BB27"/>
    <mergeCell ref="AH53:AL53"/>
    <mergeCell ref="AM16:AV16"/>
    <mergeCell ref="A1:AV1"/>
    <mergeCell ref="AX104:BB104"/>
    <mergeCell ref="BC104:BL104"/>
    <mergeCell ref="AH14:AL14"/>
    <mergeCell ref="AM14:AV14"/>
    <mergeCell ref="V69:Y69"/>
    <mergeCell ref="BC70:BL70"/>
    <mergeCell ref="AX14:BB14"/>
    <mergeCell ref="B69:D69"/>
    <mergeCell ref="AH67:AV68"/>
    <mergeCell ref="BC11:BL11"/>
    <mergeCell ref="BC12:BL12"/>
    <mergeCell ref="BC8:BL8"/>
    <mergeCell ref="AX10:BB10"/>
    <mergeCell ref="AX8:BB8"/>
    <mergeCell ref="AX9:BB9"/>
    <mergeCell ref="AX11:BB11"/>
    <mergeCell ref="AX12:BB12"/>
    <mergeCell ref="BC13:BL13"/>
    <mergeCell ref="B13:D13"/>
    <mergeCell ref="Z13:AC13"/>
    <mergeCell ref="AD13:AG13"/>
    <mergeCell ref="E13:Y13"/>
    <mergeCell ref="AH13:AL13"/>
    <mergeCell ref="AX13:BB13"/>
    <mergeCell ref="AM13:AV13"/>
    <mergeCell ref="E12:Y12"/>
    <mergeCell ref="AX41:BB41"/>
    <mergeCell ref="B11:D11"/>
    <mergeCell ref="Z11:AC11"/>
    <mergeCell ref="AD11:AG11"/>
    <mergeCell ref="E11:Y11"/>
    <mergeCell ref="B12:D12"/>
    <mergeCell ref="Z12:AC12"/>
    <mergeCell ref="AD12:AG12"/>
    <mergeCell ref="AM12:AV12"/>
    <mergeCell ref="AD8:AG8"/>
    <mergeCell ref="E8:Y8"/>
    <mergeCell ref="AM103:AV103"/>
    <mergeCell ref="B9:D9"/>
    <mergeCell ref="Z9:AC9"/>
    <mergeCell ref="AD9:AG9"/>
    <mergeCell ref="E9:Y9"/>
    <mergeCell ref="B10:D10"/>
    <mergeCell ref="Z10:AC10"/>
    <mergeCell ref="AD10:AG10"/>
    <mergeCell ref="AM45:AV45"/>
    <mergeCell ref="AM46:AV46"/>
    <mergeCell ref="AH44:AL44"/>
    <mergeCell ref="AH46:AL46"/>
    <mergeCell ref="AH47:AL47"/>
    <mergeCell ref="AM42:AV42"/>
    <mergeCell ref="BC54:BL54"/>
    <mergeCell ref="AH59:AL59"/>
    <mergeCell ref="AH60:AL60"/>
    <mergeCell ref="BC53:BL53"/>
    <mergeCell ref="AX67:BL68"/>
    <mergeCell ref="AM58:AV58"/>
    <mergeCell ref="AM59:AV59"/>
    <mergeCell ref="AM60:AV60"/>
    <mergeCell ref="BC60:BL60"/>
    <mergeCell ref="AX57:BB57"/>
    <mergeCell ref="BC103:BL103"/>
    <mergeCell ref="E103:Y103"/>
    <mergeCell ref="AX69:BB69"/>
    <mergeCell ref="BC69:BL69"/>
    <mergeCell ref="AX70:BB70"/>
    <mergeCell ref="E102:Y102"/>
    <mergeCell ref="BC102:BL102"/>
    <mergeCell ref="B8:D8"/>
    <mergeCell ref="V70:Y70"/>
    <mergeCell ref="Z19:AC19"/>
    <mergeCell ref="E70:U70"/>
    <mergeCell ref="B14:D14"/>
    <mergeCell ref="Z41:AC41"/>
    <mergeCell ref="E69:U69"/>
    <mergeCell ref="E67:U68"/>
    <mergeCell ref="E57:Y57"/>
    <mergeCell ref="E10:Y10"/>
    <mergeCell ref="Z8:AC8"/>
    <mergeCell ref="E42:Y42"/>
    <mergeCell ref="Z40:AC40"/>
    <mergeCell ref="B67:D68"/>
    <mergeCell ref="AD41:AG41"/>
    <mergeCell ref="AD57:AG57"/>
    <mergeCell ref="B54:D54"/>
    <mergeCell ref="Z54:AC54"/>
    <mergeCell ref="B46:D46"/>
    <mergeCell ref="E46:Y46"/>
    <mergeCell ref="BC46:BL46"/>
    <mergeCell ref="Z103:AC103"/>
    <mergeCell ref="AD103:AG103"/>
    <mergeCell ref="AH103:AL103"/>
    <mergeCell ref="Z102:AC102"/>
    <mergeCell ref="AD102:AG102"/>
    <mergeCell ref="Z69:AG69"/>
    <mergeCell ref="Z70:AG70"/>
    <mergeCell ref="AX102:BB102"/>
    <mergeCell ref="AX58:BB58"/>
    <mergeCell ref="AD46:AG46"/>
    <mergeCell ref="B47:D47"/>
    <mergeCell ref="E47:Y47"/>
    <mergeCell ref="Z47:AC47"/>
    <mergeCell ref="AD47:AG47"/>
    <mergeCell ref="AX52:BB52"/>
    <mergeCell ref="AH51:AL51"/>
    <mergeCell ref="AH52:AL52"/>
    <mergeCell ref="Z46:AC46"/>
    <mergeCell ref="Z51:AC51"/>
    <mergeCell ref="AD45:AG45"/>
    <mergeCell ref="Z42:AC42"/>
    <mergeCell ref="AD42:AG42"/>
    <mergeCell ref="E41:Y41"/>
    <mergeCell ref="Z44:AC44"/>
    <mergeCell ref="AD44:AG44"/>
    <mergeCell ref="AM41:AV41"/>
    <mergeCell ref="AH41:AL41"/>
    <mergeCell ref="AX103:BB103"/>
    <mergeCell ref="AH102:AL102"/>
    <mergeCell ref="AX48:BB48"/>
    <mergeCell ref="AX49:BB49"/>
    <mergeCell ref="AX50:BB50"/>
    <mergeCell ref="AX51:BB51"/>
    <mergeCell ref="AX53:BB53"/>
    <mergeCell ref="AX54:BB54"/>
    <mergeCell ref="B102:D102"/>
    <mergeCell ref="AH69:AV69"/>
    <mergeCell ref="AH70:AV70"/>
    <mergeCell ref="B103:D103"/>
    <mergeCell ref="AM102:AV102"/>
    <mergeCell ref="B43:D43"/>
    <mergeCell ref="E43:Y43"/>
    <mergeCell ref="Z43:AC43"/>
    <mergeCell ref="AD43:AG43"/>
    <mergeCell ref="AH50:AL50"/>
    <mergeCell ref="BC44:BL44"/>
    <mergeCell ref="BC45:BL45"/>
    <mergeCell ref="AH43:AL43"/>
    <mergeCell ref="B44:D44"/>
    <mergeCell ref="E44:Y44"/>
    <mergeCell ref="B45:D45"/>
    <mergeCell ref="AM43:AV43"/>
    <mergeCell ref="AM44:AV44"/>
    <mergeCell ref="E45:Y45"/>
    <mergeCell ref="Z45:AC45"/>
    <mergeCell ref="B6:D7"/>
    <mergeCell ref="Z6:AC7"/>
    <mergeCell ref="AD6:AG7"/>
    <mergeCell ref="AH6:AL7"/>
    <mergeCell ref="AM6:AV7"/>
    <mergeCell ref="AX6:BB7"/>
    <mergeCell ref="E6:Y7"/>
    <mergeCell ref="BC42:BL42"/>
    <mergeCell ref="BC43:BL43"/>
    <mergeCell ref="B39:D39"/>
    <mergeCell ref="E39:Y39"/>
    <mergeCell ref="BC32:BL32"/>
    <mergeCell ref="BC33:BL33"/>
    <mergeCell ref="BC34:BL34"/>
    <mergeCell ref="BC35:BL35"/>
    <mergeCell ref="BC36:BL36"/>
    <mergeCell ref="Z39:AC39"/>
    <mergeCell ref="BC58:BL59"/>
    <mergeCell ref="AD37:AG37"/>
    <mergeCell ref="AD38:AG38"/>
    <mergeCell ref="AM37:AV37"/>
    <mergeCell ref="AM38:AV38"/>
    <mergeCell ref="BC41:BL41"/>
    <mergeCell ref="BC49:BL49"/>
    <mergeCell ref="BC50:BL50"/>
    <mergeCell ref="BC51:BL51"/>
    <mergeCell ref="AM47:AV47"/>
    <mergeCell ref="AM39:AV39"/>
    <mergeCell ref="BC37:BL37"/>
    <mergeCell ref="BC38:BL38"/>
    <mergeCell ref="BC40:BL40"/>
    <mergeCell ref="AH38:AL38"/>
    <mergeCell ref="AH39:AL39"/>
    <mergeCell ref="BC39:BL39"/>
    <mergeCell ref="AX40:BB40"/>
    <mergeCell ref="BC17:BL17"/>
    <mergeCell ref="BC29:BL29"/>
    <mergeCell ref="BC18:BL18"/>
    <mergeCell ref="BC31:BL31"/>
    <mergeCell ref="B38:D38"/>
    <mergeCell ref="Z37:AC37"/>
    <mergeCell ref="Z38:AC38"/>
    <mergeCell ref="AD35:AG35"/>
    <mergeCell ref="B36:D36"/>
    <mergeCell ref="Z36:AC36"/>
    <mergeCell ref="BC14:BL14"/>
    <mergeCell ref="BC15:BL15"/>
    <mergeCell ref="BC16:BL16"/>
    <mergeCell ref="Z15:AC15"/>
    <mergeCell ref="E14:Y14"/>
    <mergeCell ref="Z14:AC14"/>
    <mergeCell ref="AD14:AG14"/>
    <mergeCell ref="E15:Y15"/>
    <mergeCell ref="AD15:AG15"/>
    <mergeCell ref="AH15:AL15"/>
    <mergeCell ref="E37:Y37"/>
    <mergeCell ref="AM34:AV34"/>
    <mergeCell ref="AM35:AV35"/>
    <mergeCell ref="AM36:AV36"/>
    <mergeCell ref="Z35:AC35"/>
    <mergeCell ref="AH37:AL37"/>
    <mergeCell ref="B33:D33"/>
    <mergeCell ref="E33:Y33"/>
    <mergeCell ref="AD33:AG33"/>
    <mergeCell ref="B34:D34"/>
    <mergeCell ref="Z34:AC34"/>
    <mergeCell ref="AD34:AG34"/>
    <mergeCell ref="E31:Y31"/>
    <mergeCell ref="Z31:AC31"/>
    <mergeCell ref="AD31:AG31"/>
    <mergeCell ref="AM31:AV31"/>
    <mergeCell ref="AM32:AV32"/>
    <mergeCell ref="AM33:AV33"/>
    <mergeCell ref="E32:Y32"/>
    <mergeCell ref="Z32:AC32"/>
    <mergeCell ref="AD32:AG32"/>
    <mergeCell ref="Z33:AC33"/>
    <mergeCell ref="BC52:BL52"/>
    <mergeCell ref="AX42:BB42"/>
    <mergeCell ref="AX39:BB39"/>
    <mergeCell ref="AX38:BB38"/>
    <mergeCell ref="AX37:BB37"/>
    <mergeCell ref="AX36:BB36"/>
    <mergeCell ref="AX44:BB44"/>
    <mergeCell ref="AX45:BB45"/>
    <mergeCell ref="AX46:BB46"/>
    <mergeCell ref="AX47:BB47"/>
    <mergeCell ref="AX31:BB31"/>
    <mergeCell ref="AX32:BB32"/>
    <mergeCell ref="AX33:BB33"/>
    <mergeCell ref="AX34:BB34"/>
    <mergeCell ref="AX35:BB35"/>
    <mergeCell ref="AX43:BB43"/>
    <mergeCell ref="AH31:AL31"/>
    <mergeCell ref="AH32:AL32"/>
    <mergeCell ref="AH33:AL33"/>
    <mergeCell ref="AH34:AL34"/>
    <mergeCell ref="AH35:AL35"/>
    <mergeCell ref="AH36:AL36"/>
  </mergeCells>
  <conditionalFormatting sqref="AH69:AV70">
    <cfRule type="cellIs" priority="1" dxfId="1" operator="equal" stopIfTrue="1">
      <formula>"NO"</formula>
    </cfRule>
    <cfRule type="cellIs" priority="2" dxfId="0" operator="equal" stopIfTrue="1">
      <formula>"OK"</formula>
    </cfRule>
    <cfRule type="cellIs" priority="3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3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70"/>
  <sheetViews>
    <sheetView showGridLines="0" view="pageBreakPreview" zoomScale="70" zoomScaleNormal="80" zoomScaleSheetLayoutView="70" zoomScalePageLayoutView="50" workbookViewId="0" topLeftCell="A19">
      <selection activeCell="E14" sqref="E14:T14"/>
    </sheetView>
  </sheetViews>
  <sheetFormatPr defaultColWidth="3.8515625" defaultRowHeight="20.25" customHeight="1"/>
  <cols>
    <col min="1" max="1" width="4.57421875" style="82" customWidth="1"/>
    <col min="2" max="16384" width="3.8515625" style="82" customWidth="1"/>
  </cols>
  <sheetData>
    <row r="1" spans="1:97" s="62" customFormat="1" ht="30">
      <c r="A1" s="479" t="s">
        <v>437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60"/>
      <c r="AL1" s="508" t="s">
        <v>38</v>
      </c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60"/>
      <c r="BI1" s="60"/>
      <c r="BJ1" s="60"/>
      <c r="BK1" s="60"/>
      <c r="BL1" s="60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277"/>
      <c r="CB1" s="277"/>
      <c r="CC1" s="277"/>
      <c r="CD1" s="277"/>
      <c r="CJ1" s="561" t="s">
        <v>231</v>
      </c>
      <c r="CK1" s="562"/>
      <c r="CL1" s="562"/>
      <c r="CM1" s="562"/>
      <c r="CN1" s="562"/>
      <c r="CO1" s="562"/>
      <c r="CP1" s="562"/>
      <c r="CQ1" s="562"/>
      <c r="CR1" s="562"/>
      <c r="CS1" s="563"/>
    </row>
    <row r="2" spans="1:82" s="62" customFormat="1" ht="30">
      <c r="A2" s="479" t="s">
        <v>182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60"/>
      <c r="AL2" s="508" t="s">
        <v>177</v>
      </c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  <c r="BD2" s="508"/>
      <c r="BE2" s="508"/>
      <c r="BF2" s="508"/>
      <c r="BG2" s="508"/>
      <c r="BH2" s="278"/>
      <c r="BI2" s="278"/>
      <c r="BJ2" s="278"/>
      <c r="BK2" s="278"/>
      <c r="BL2" s="278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277"/>
      <c r="CB2" s="277"/>
      <c r="CC2" s="277"/>
      <c r="CD2" s="277"/>
    </row>
    <row r="3" spans="2:64" s="63" customFormat="1" ht="20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BL3" s="64"/>
    </row>
    <row r="4" spans="1:92" s="141" customFormat="1" ht="20.25" customHeight="1">
      <c r="A4" s="67" t="s">
        <v>100</v>
      </c>
      <c r="B4" s="68" t="s">
        <v>194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27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109"/>
      <c r="BI4" s="109"/>
      <c r="BJ4" s="109"/>
      <c r="BK4" s="109"/>
      <c r="BL4" s="109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</row>
    <row r="5" spans="1:92" s="141" customFormat="1" ht="20.25" customHeight="1">
      <c r="A5" s="143"/>
      <c r="B5" s="111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330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</row>
    <row r="6" spans="1:92" s="141" customFormat="1" ht="20.25" customHeight="1">
      <c r="A6" s="143" t="s">
        <v>449</v>
      </c>
      <c r="B6" s="111" t="s">
        <v>596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330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</row>
    <row r="7" spans="1:92" s="141" customFormat="1" ht="20.25" customHeight="1">
      <c r="A7" s="143"/>
      <c r="B7" s="111" t="s">
        <v>597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330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</row>
    <row r="8" spans="1:92" s="141" customFormat="1" ht="20.25" customHeight="1">
      <c r="A8" s="143"/>
      <c r="B8" s="111" t="s">
        <v>598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330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</row>
    <row r="9" spans="2:92" s="89" customFormat="1" ht="20.25" customHeight="1">
      <c r="B9" s="270"/>
      <c r="C9" s="270"/>
      <c r="D9" s="27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271"/>
      <c r="AA9" s="271"/>
      <c r="AB9" s="271"/>
      <c r="AC9" s="271"/>
      <c r="AD9" s="272"/>
      <c r="AE9" s="272"/>
      <c r="AF9" s="272"/>
      <c r="AG9" s="272"/>
      <c r="AH9" s="268"/>
      <c r="AI9" s="268"/>
      <c r="AJ9" s="268"/>
      <c r="AK9" s="268"/>
      <c r="AL9" s="268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X9" s="271"/>
      <c r="AY9" s="271"/>
      <c r="AZ9" s="271"/>
      <c r="BA9" s="271"/>
      <c r="BB9" s="271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</row>
    <row r="10" spans="1:92" s="1" customFormat="1" ht="20.25" customHeight="1">
      <c r="A10" s="2"/>
      <c r="B10" s="542" t="s">
        <v>23</v>
      </c>
      <c r="C10" s="543"/>
      <c r="D10" s="544"/>
      <c r="E10" s="566" t="s">
        <v>427</v>
      </c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42" t="s">
        <v>181</v>
      </c>
      <c r="V10" s="543"/>
      <c r="W10" s="543"/>
      <c r="X10" s="543"/>
      <c r="Y10" s="543"/>
      <c r="Z10" s="543"/>
      <c r="AA10" s="543"/>
      <c r="AB10" s="544"/>
      <c r="AC10" s="551" t="s">
        <v>534</v>
      </c>
      <c r="AD10" s="551"/>
      <c r="AE10" s="551"/>
      <c r="AF10" s="552"/>
      <c r="AG10" s="541" t="s">
        <v>507</v>
      </c>
      <c r="AH10" s="541"/>
      <c r="AI10" s="541"/>
      <c r="AJ10" s="541"/>
      <c r="AK10" s="280"/>
      <c r="AL10" s="542" t="s">
        <v>181</v>
      </c>
      <c r="AM10" s="543"/>
      <c r="AN10" s="543"/>
      <c r="AO10" s="543"/>
      <c r="AP10" s="543"/>
      <c r="AQ10" s="543"/>
      <c r="AR10" s="543"/>
      <c r="AS10" s="544"/>
      <c r="AT10" s="551" t="s">
        <v>534</v>
      </c>
      <c r="AU10" s="551"/>
      <c r="AV10" s="551"/>
      <c r="AW10" s="552"/>
      <c r="AX10" s="541" t="s">
        <v>507</v>
      </c>
      <c r="AY10" s="541"/>
      <c r="AZ10" s="541"/>
      <c r="BA10" s="541"/>
      <c r="BB10" s="541" t="s">
        <v>428</v>
      </c>
      <c r="BC10" s="541"/>
      <c r="BD10" s="541"/>
      <c r="BE10" s="541"/>
      <c r="BF10" s="541"/>
      <c r="BG10" s="79"/>
      <c r="BH10" s="79"/>
      <c r="BI10" s="79"/>
      <c r="BJ10" s="79"/>
      <c r="BK10" s="79"/>
      <c r="BL10" s="79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</row>
    <row r="11" spans="1:92" s="1" customFormat="1" ht="20.25" customHeight="1">
      <c r="A11" s="2"/>
      <c r="B11" s="545"/>
      <c r="C11" s="546"/>
      <c r="D11" s="547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45"/>
      <c r="V11" s="546"/>
      <c r="W11" s="546"/>
      <c r="X11" s="546"/>
      <c r="Y11" s="546"/>
      <c r="Z11" s="546"/>
      <c r="AA11" s="546"/>
      <c r="AB11" s="547"/>
      <c r="AC11" s="553"/>
      <c r="AD11" s="553"/>
      <c r="AE11" s="553"/>
      <c r="AF11" s="554"/>
      <c r="AG11" s="541"/>
      <c r="AH11" s="541"/>
      <c r="AI11" s="541"/>
      <c r="AJ11" s="541"/>
      <c r="AK11" s="280"/>
      <c r="AL11" s="545"/>
      <c r="AM11" s="546"/>
      <c r="AN11" s="546"/>
      <c r="AO11" s="546"/>
      <c r="AP11" s="546"/>
      <c r="AQ11" s="546"/>
      <c r="AR11" s="546"/>
      <c r="AS11" s="547"/>
      <c r="AT11" s="553"/>
      <c r="AU11" s="553"/>
      <c r="AV11" s="553"/>
      <c r="AW11" s="554"/>
      <c r="AX11" s="541"/>
      <c r="AY11" s="541"/>
      <c r="AZ11" s="541"/>
      <c r="BA11" s="541"/>
      <c r="BB11" s="541"/>
      <c r="BC11" s="541"/>
      <c r="BD11" s="541"/>
      <c r="BE11" s="541"/>
      <c r="BF11" s="541"/>
      <c r="BG11" s="79"/>
      <c r="BH11" s="79"/>
      <c r="BI11" s="79"/>
      <c r="BJ11" s="79"/>
      <c r="BK11" s="79"/>
      <c r="BL11" s="79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</row>
    <row r="12" spans="2:92" s="72" customFormat="1" ht="20.25" customHeight="1">
      <c r="B12" s="545"/>
      <c r="C12" s="546"/>
      <c r="D12" s="547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45"/>
      <c r="V12" s="546"/>
      <c r="W12" s="546"/>
      <c r="X12" s="546"/>
      <c r="Y12" s="546"/>
      <c r="Z12" s="546"/>
      <c r="AA12" s="546"/>
      <c r="AB12" s="547"/>
      <c r="AC12" s="553"/>
      <c r="AD12" s="553"/>
      <c r="AE12" s="553"/>
      <c r="AF12" s="554"/>
      <c r="AG12" s="541"/>
      <c r="AH12" s="541"/>
      <c r="AI12" s="541"/>
      <c r="AJ12" s="541"/>
      <c r="AK12" s="280"/>
      <c r="AL12" s="545"/>
      <c r="AM12" s="546"/>
      <c r="AN12" s="546"/>
      <c r="AO12" s="546"/>
      <c r="AP12" s="546"/>
      <c r="AQ12" s="546"/>
      <c r="AR12" s="546"/>
      <c r="AS12" s="547"/>
      <c r="AT12" s="553"/>
      <c r="AU12" s="553"/>
      <c r="AV12" s="553"/>
      <c r="AW12" s="554"/>
      <c r="AX12" s="541"/>
      <c r="AY12" s="541"/>
      <c r="AZ12" s="541"/>
      <c r="BA12" s="541"/>
      <c r="BB12" s="541"/>
      <c r="BC12" s="541"/>
      <c r="BD12" s="541"/>
      <c r="BE12" s="541"/>
      <c r="BF12" s="541"/>
      <c r="BG12" s="79"/>
      <c r="BH12" s="79"/>
      <c r="BI12" s="79"/>
      <c r="BJ12" s="79"/>
      <c r="BK12" s="79"/>
      <c r="BL12" s="79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</row>
    <row r="13" spans="2:92" s="72" customFormat="1" ht="20.25" customHeight="1">
      <c r="B13" s="548"/>
      <c r="C13" s="549"/>
      <c r="D13" s="550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48"/>
      <c r="V13" s="549"/>
      <c r="W13" s="549"/>
      <c r="X13" s="549"/>
      <c r="Y13" s="549"/>
      <c r="Z13" s="549"/>
      <c r="AA13" s="549"/>
      <c r="AB13" s="550"/>
      <c r="AC13" s="555"/>
      <c r="AD13" s="555"/>
      <c r="AE13" s="555"/>
      <c r="AF13" s="556"/>
      <c r="AG13" s="541"/>
      <c r="AH13" s="541"/>
      <c r="AI13" s="541"/>
      <c r="AJ13" s="541"/>
      <c r="AK13" s="280"/>
      <c r="AL13" s="548"/>
      <c r="AM13" s="549"/>
      <c r="AN13" s="549"/>
      <c r="AO13" s="549"/>
      <c r="AP13" s="549"/>
      <c r="AQ13" s="549"/>
      <c r="AR13" s="549"/>
      <c r="AS13" s="550"/>
      <c r="AT13" s="555"/>
      <c r="AU13" s="555"/>
      <c r="AV13" s="555"/>
      <c r="AW13" s="556"/>
      <c r="AX13" s="541"/>
      <c r="AY13" s="541"/>
      <c r="AZ13" s="541"/>
      <c r="BA13" s="541"/>
      <c r="BB13" s="541"/>
      <c r="BC13" s="541"/>
      <c r="BD13" s="541"/>
      <c r="BE13" s="541"/>
      <c r="BF13" s="541"/>
      <c r="BG13" s="79"/>
      <c r="BH13" s="79"/>
      <c r="BI13" s="79"/>
      <c r="BJ13" s="79"/>
      <c r="BK13" s="79"/>
      <c r="BL13" s="79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</row>
    <row r="14" spans="2:97" ht="20.25" customHeight="1">
      <c r="B14" s="533" t="s">
        <v>338</v>
      </c>
      <c r="C14" s="534"/>
      <c r="D14" s="535"/>
      <c r="E14" s="532" t="s">
        <v>446</v>
      </c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28" t="s">
        <v>509</v>
      </c>
      <c r="V14" s="529"/>
      <c r="W14" s="529"/>
      <c r="X14" s="529"/>
      <c r="Y14" s="529"/>
      <c r="Z14" s="529"/>
      <c r="AA14" s="529"/>
      <c r="AB14" s="530"/>
      <c r="AC14" s="524"/>
      <c r="AD14" s="524"/>
      <c r="AE14" s="524"/>
      <c r="AF14" s="524"/>
      <c r="AG14" s="524"/>
      <c r="AH14" s="524"/>
      <c r="AI14" s="524"/>
      <c r="AJ14" s="524"/>
      <c r="AK14" s="281"/>
      <c r="AL14" s="525"/>
      <c r="AM14" s="526"/>
      <c r="AN14" s="526"/>
      <c r="AO14" s="526"/>
      <c r="AP14" s="526"/>
      <c r="AQ14" s="526"/>
      <c r="AR14" s="526"/>
      <c r="AS14" s="527"/>
      <c r="AT14" s="524"/>
      <c r="AU14" s="524"/>
      <c r="AV14" s="524"/>
      <c r="AW14" s="524"/>
      <c r="AX14" s="525"/>
      <c r="AY14" s="526"/>
      <c r="AZ14" s="526"/>
      <c r="BA14" s="527"/>
      <c r="BB14" s="560" t="s">
        <v>508</v>
      </c>
      <c r="BC14" s="560"/>
      <c r="BD14" s="560"/>
      <c r="BE14" s="560"/>
      <c r="BF14" s="560"/>
      <c r="BG14" s="282"/>
      <c r="BH14" s="282"/>
      <c r="BI14" s="282"/>
      <c r="BJ14" s="282"/>
      <c r="BK14" s="282"/>
      <c r="BL14" s="282"/>
      <c r="CD14" s="81"/>
      <c r="CE14" s="81"/>
      <c r="CF14" s="81"/>
      <c r="CG14" s="81"/>
      <c r="CH14" s="81"/>
      <c r="CI14" s="81"/>
      <c r="CJ14" s="557">
        <f>AG14*COUNTA(AG14)</f>
        <v>0</v>
      </c>
      <c r="CK14" s="558"/>
      <c r="CL14" s="558"/>
      <c r="CM14" s="559"/>
      <c r="CN14" s="81"/>
      <c r="CP14" s="557">
        <f aca="true" t="shared" si="0" ref="CP14:CP23">AX14*COUNTA(AX14)</f>
        <v>0</v>
      </c>
      <c r="CQ14" s="558"/>
      <c r="CR14" s="558"/>
      <c r="CS14" s="559"/>
    </row>
    <row r="15" spans="2:97" ht="20.25" customHeight="1">
      <c r="B15" s="533" t="s">
        <v>339</v>
      </c>
      <c r="C15" s="534"/>
      <c r="D15" s="535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28"/>
      <c r="V15" s="529"/>
      <c r="W15" s="529"/>
      <c r="X15" s="529"/>
      <c r="Y15" s="529"/>
      <c r="Z15" s="529"/>
      <c r="AA15" s="529"/>
      <c r="AB15" s="530"/>
      <c r="AC15" s="524"/>
      <c r="AD15" s="524"/>
      <c r="AE15" s="524"/>
      <c r="AF15" s="524"/>
      <c r="AG15" s="524"/>
      <c r="AH15" s="524"/>
      <c r="AI15" s="524"/>
      <c r="AJ15" s="524"/>
      <c r="AK15" s="281"/>
      <c r="AL15" s="525"/>
      <c r="AM15" s="526"/>
      <c r="AN15" s="526"/>
      <c r="AO15" s="526"/>
      <c r="AP15" s="526"/>
      <c r="AQ15" s="526"/>
      <c r="AR15" s="526"/>
      <c r="AS15" s="527"/>
      <c r="AT15" s="524"/>
      <c r="AU15" s="524"/>
      <c r="AV15" s="524"/>
      <c r="AW15" s="524"/>
      <c r="AX15" s="525"/>
      <c r="AY15" s="526"/>
      <c r="AZ15" s="526"/>
      <c r="BA15" s="527"/>
      <c r="BB15" s="560"/>
      <c r="BC15" s="560"/>
      <c r="BD15" s="560"/>
      <c r="BE15" s="560"/>
      <c r="BF15" s="560"/>
      <c r="BG15" s="282"/>
      <c r="BH15" s="282"/>
      <c r="BI15" s="282"/>
      <c r="BJ15" s="282"/>
      <c r="BK15" s="282"/>
      <c r="BL15" s="282"/>
      <c r="CD15" s="81"/>
      <c r="CE15" s="81"/>
      <c r="CF15" s="81"/>
      <c r="CG15" s="81"/>
      <c r="CH15" s="81"/>
      <c r="CI15" s="81"/>
      <c r="CJ15" s="557">
        <f aca="true" t="shared" si="1" ref="CJ15:CJ23">AG15*COUNTA(AG15)</f>
        <v>0</v>
      </c>
      <c r="CK15" s="558"/>
      <c r="CL15" s="558"/>
      <c r="CM15" s="559"/>
      <c r="CN15" s="81"/>
      <c r="CP15" s="557">
        <f t="shared" si="0"/>
        <v>0</v>
      </c>
      <c r="CQ15" s="558"/>
      <c r="CR15" s="558"/>
      <c r="CS15" s="559"/>
    </row>
    <row r="16" spans="2:97" ht="20.25" customHeight="1">
      <c r="B16" s="533" t="s">
        <v>340</v>
      </c>
      <c r="C16" s="534"/>
      <c r="D16" s="535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28"/>
      <c r="V16" s="529"/>
      <c r="W16" s="529"/>
      <c r="X16" s="529"/>
      <c r="Y16" s="529"/>
      <c r="Z16" s="529"/>
      <c r="AA16" s="529"/>
      <c r="AB16" s="530"/>
      <c r="AC16" s="524"/>
      <c r="AD16" s="524"/>
      <c r="AE16" s="524"/>
      <c r="AF16" s="524"/>
      <c r="AG16" s="524"/>
      <c r="AH16" s="524"/>
      <c r="AI16" s="524"/>
      <c r="AJ16" s="524"/>
      <c r="AK16" s="281"/>
      <c r="AL16" s="525"/>
      <c r="AM16" s="526"/>
      <c r="AN16" s="526"/>
      <c r="AO16" s="526"/>
      <c r="AP16" s="526"/>
      <c r="AQ16" s="526"/>
      <c r="AR16" s="526"/>
      <c r="AS16" s="527"/>
      <c r="AT16" s="524"/>
      <c r="AU16" s="524"/>
      <c r="AV16" s="524"/>
      <c r="AW16" s="524"/>
      <c r="AX16" s="525"/>
      <c r="AY16" s="526"/>
      <c r="AZ16" s="526"/>
      <c r="BA16" s="527"/>
      <c r="BB16" s="560"/>
      <c r="BC16" s="560"/>
      <c r="BD16" s="560"/>
      <c r="BE16" s="560"/>
      <c r="BF16" s="560"/>
      <c r="BG16" s="282"/>
      <c r="BH16" s="282"/>
      <c r="BI16" s="282"/>
      <c r="BJ16" s="282"/>
      <c r="BK16" s="282"/>
      <c r="BL16" s="282"/>
      <c r="CD16" s="81"/>
      <c r="CE16" s="81"/>
      <c r="CF16" s="81"/>
      <c r="CG16" s="81"/>
      <c r="CH16" s="81"/>
      <c r="CI16" s="81"/>
      <c r="CJ16" s="557">
        <f t="shared" si="1"/>
        <v>0</v>
      </c>
      <c r="CK16" s="558"/>
      <c r="CL16" s="558"/>
      <c r="CM16" s="559"/>
      <c r="CN16" s="81"/>
      <c r="CP16" s="557">
        <f t="shared" si="0"/>
        <v>0</v>
      </c>
      <c r="CQ16" s="558"/>
      <c r="CR16" s="558"/>
      <c r="CS16" s="559"/>
    </row>
    <row r="17" spans="2:97" ht="20.25" customHeight="1">
      <c r="B17" s="533" t="s">
        <v>341</v>
      </c>
      <c r="C17" s="534"/>
      <c r="D17" s="535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28"/>
      <c r="V17" s="529"/>
      <c r="W17" s="529"/>
      <c r="X17" s="529"/>
      <c r="Y17" s="529"/>
      <c r="Z17" s="529"/>
      <c r="AA17" s="529"/>
      <c r="AB17" s="530"/>
      <c r="AC17" s="524"/>
      <c r="AD17" s="524"/>
      <c r="AE17" s="524"/>
      <c r="AF17" s="524"/>
      <c r="AG17" s="524"/>
      <c r="AH17" s="524"/>
      <c r="AI17" s="524"/>
      <c r="AJ17" s="524"/>
      <c r="AK17" s="281"/>
      <c r="AL17" s="525"/>
      <c r="AM17" s="526"/>
      <c r="AN17" s="526"/>
      <c r="AO17" s="526"/>
      <c r="AP17" s="526"/>
      <c r="AQ17" s="526"/>
      <c r="AR17" s="526"/>
      <c r="AS17" s="527"/>
      <c r="AT17" s="524"/>
      <c r="AU17" s="524"/>
      <c r="AV17" s="524"/>
      <c r="AW17" s="524"/>
      <c r="AX17" s="525"/>
      <c r="AY17" s="526"/>
      <c r="AZ17" s="526"/>
      <c r="BA17" s="527"/>
      <c r="BB17" s="560"/>
      <c r="BC17" s="560"/>
      <c r="BD17" s="560"/>
      <c r="BE17" s="560"/>
      <c r="BF17" s="560"/>
      <c r="BG17" s="282"/>
      <c r="BH17" s="282"/>
      <c r="BI17" s="282"/>
      <c r="BJ17" s="282"/>
      <c r="BK17" s="282"/>
      <c r="BL17" s="282"/>
      <c r="CD17" s="81"/>
      <c r="CE17" s="81"/>
      <c r="CF17" s="81"/>
      <c r="CG17" s="81"/>
      <c r="CH17" s="81"/>
      <c r="CI17" s="81"/>
      <c r="CJ17" s="557">
        <f t="shared" si="1"/>
        <v>0</v>
      </c>
      <c r="CK17" s="558"/>
      <c r="CL17" s="558"/>
      <c r="CM17" s="559"/>
      <c r="CN17" s="81"/>
      <c r="CP17" s="557">
        <f t="shared" si="0"/>
        <v>0</v>
      </c>
      <c r="CQ17" s="558"/>
      <c r="CR17" s="558"/>
      <c r="CS17" s="559"/>
    </row>
    <row r="18" spans="2:97" ht="20.25" customHeight="1">
      <c r="B18" s="533" t="s">
        <v>342</v>
      </c>
      <c r="C18" s="534"/>
      <c r="D18" s="535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28"/>
      <c r="V18" s="529"/>
      <c r="W18" s="529"/>
      <c r="X18" s="529"/>
      <c r="Y18" s="529"/>
      <c r="Z18" s="529"/>
      <c r="AA18" s="529"/>
      <c r="AB18" s="530"/>
      <c r="AC18" s="524"/>
      <c r="AD18" s="524"/>
      <c r="AE18" s="524"/>
      <c r="AF18" s="524"/>
      <c r="AG18" s="524"/>
      <c r="AH18" s="524"/>
      <c r="AI18" s="524"/>
      <c r="AJ18" s="524"/>
      <c r="AK18" s="281"/>
      <c r="AL18" s="525"/>
      <c r="AM18" s="526"/>
      <c r="AN18" s="526"/>
      <c r="AO18" s="526"/>
      <c r="AP18" s="526"/>
      <c r="AQ18" s="526"/>
      <c r="AR18" s="526"/>
      <c r="AS18" s="527"/>
      <c r="AT18" s="524"/>
      <c r="AU18" s="524"/>
      <c r="AV18" s="524"/>
      <c r="AW18" s="524"/>
      <c r="AX18" s="525"/>
      <c r="AY18" s="526"/>
      <c r="AZ18" s="526"/>
      <c r="BA18" s="527"/>
      <c r="BB18" s="560"/>
      <c r="BC18" s="560"/>
      <c r="BD18" s="560"/>
      <c r="BE18" s="560"/>
      <c r="BF18" s="560"/>
      <c r="BG18" s="282"/>
      <c r="BH18" s="282"/>
      <c r="BI18" s="282"/>
      <c r="BJ18" s="282"/>
      <c r="BK18" s="282"/>
      <c r="BL18" s="282"/>
      <c r="CD18" s="81"/>
      <c r="CE18" s="81"/>
      <c r="CF18" s="81"/>
      <c r="CG18" s="81"/>
      <c r="CH18" s="81"/>
      <c r="CI18" s="81"/>
      <c r="CJ18" s="557">
        <f t="shared" si="1"/>
        <v>0</v>
      </c>
      <c r="CK18" s="558"/>
      <c r="CL18" s="558"/>
      <c r="CM18" s="559"/>
      <c r="CN18" s="81"/>
      <c r="CP18" s="557">
        <f t="shared" si="0"/>
        <v>0</v>
      </c>
      <c r="CQ18" s="558"/>
      <c r="CR18" s="558"/>
      <c r="CS18" s="559"/>
    </row>
    <row r="19" spans="2:97" ht="20.25" customHeight="1">
      <c r="B19" s="533" t="s">
        <v>343</v>
      </c>
      <c r="C19" s="534"/>
      <c r="D19" s="535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28"/>
      <c r="V19" s="529"/>
      <c r="W19" s="529"/>
      <c r="X19" s="529"/>
      <c r="Y19" s="529"/>
      <c r="Z19" s="529"/>
      <c r="AA19" s="529"/>
      <c r="AB19" s="530"/>
      <c r="AC19" s="524"/>
      <c r="AD19" s="524"/>
      <c r="AE19" s="524"/>
      <c r="AF19" s="524"/>
      <c r="AG19" s="524"/>
      <c r="AH19" s="524"/>
      <c r="AI19" s="524"/>
      <c r="AJ19" s="524"/>
      <c r="AK19" s="281"/>
      <c r="AL19" s="525"/>
      <c r="AM19" s="526"/>
      <c r="AN19" s="526"/>
      <c r="AO19" s="526"/>
      <c r="AP19" s="526"/>
      <c r="AQ19" s="526"/>
      <c r="AR19" s="526"/>
      <c r="AS19" s="527"/>
      <c r="AT19" s="524"/>
      <c r="AU19" s="524"/>
      <c r="AV19" s="524"/>
      <c r="AW19" s="524"/>
      <c r="AX19" s="525"/>
      <c r="AY19" s="526"/>
      <c r="AZ19" s="526"/>
      <c r="BA19" s="527"/>
      <c r="BB19" s="560"/>
      <c r="BC19" s="560"/>
      <c r="BD19" s="560"/>
      <c r="BE19" s="560"/>
      <c r="BF19" s="560"/>
      <c r="BG19" s="282"/>
      <c r="BH19" s="282"/>
      <c r="BI19" s="282"/>
      <c r="BJ19" s="282"/>
      <c r="BK19" s="282"/>
      <c r="BL19" s="282"/>
      <c r="CD19" s="81"/>
      <c r="CE19" s="81"/>
      <c r="CF19" s="81"/>
      <c r="CG19" s="81"/>
      <c r="CH19" s="81"/>
      <c r="CI19" s="81"/>
      <c r="CJ19" s="557">
        <f t="shared" si="1"/>
        <v>0</v>
      </c>
      <c r="CK19" s="558"/>
      <c r="CL19" s="558"/>
      <c r="CM19" s="559"/>
      <c r="CN19" s="81"/>
      <c r="CP19" s="557">
        <f t="shared" si="0"/>
        <v>0</v>
      </c>
      <c r="CQ19" s="558"/>
      <c r="CR19" s="558"/>
      <c r="CS19" s="559"/>
    </row>
    <row r="20" spans="2:97" ht="20.25" customHeight="1">
      <c r="B20" s="533" t="s">
        <v>344</v>
      </c>
      <c r="C20" s="534"/>
      <c r="D20" s="535"/>
      <c r="E20" s="532" t="s">
        <v>24</v>
      </c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28"/>
      <c r="V20" s="529"/>
      <c r="W20" s="529"/>
      <c r="X20" s="529"/>
      <c r="Y20" s="529"/>
      <c r="Z20" s="529"/>
      <c r="AA20" s="529"/>
      <c r="AB20" s="530"/>
      <c r="AC20" s="524"/>
      <c r="AD20" s="524"/>
      <c r="AE20" s="524"/>
      <c r="AF20" s="524"/>
      <c r="AG20" s="524"/>
      <c r="AH20" s="524"/>
      <c r="AI20" s="524"/>
      <c r="AJ20" s="524"/>
      <c r="AK20" s="281"/>
      <c r="AL20" s="525"/>
      <c r="AM20" s="526"/>
      <c r="AN20" s="526"/>
      <c r="AO20" s="526"/>
      <c r="AP20" s="526"/>
      <c r="AQ20" s="526"/>
      <c r="AR20" s="526"/>
      <c r="AS20" s="527"/>
      <c r="AT20" s="524"/>
      <c r="AU20" s="524"/>
      <c r="AV20" s="524"/>
      <c r="AW20" s="524"/>
      <c r="AX20" s="525"/>
      <c r="AY20" s="526"/>
      <c r="AZ20" s="526"/>
      <c r="BA20" s="527"/>
      <c r="BB20" s="560"/>
      <c r="BC20" s="560"/>
      <c r="BD20" s="560"/>
      <c r="BE20" s="560"/>
      <c r="BF20" s="560"/>
      <c r="BG20" s="282"/>
      <c r="BH20" s="282"/>
      <c r="BI20" s="282"/>
      <c r="BJ20" s="282"/>
      <c r="BK20" s="282"/>
      <c r="BL20" s="282"/>
      <c r="CD20" s="81"/>
      <c r="CE20" s="81"/>
      <c r="CF20" s="81"/>
      <c r="CG20" s="81"/>
      <c r="CH20" s="81"/>
      <c r="CI20" s="81"/>
      <c r="CJ20" s="557">
        <f t="shared" si="1"/>
        <v>0</v>
      </c>
      <c r="CK20" s="558"/>
      <c r="CL20" s="558"/>
      <c r="CM20" s="559"/>
      <c r="CN20" s="81"/>
      <c r="CP20" s="557">
        <f t="shared" si="0"/>
        <v>0</v>
      </c>
      <c r="CQ20" s="558"/>
      <c r="CR20" s="558"/>
      <c r="CS20" s="559"/>
    </row>
    <row r="21" spans="2:97" ht="20.25" customHeight="1">
      <c r="B21" s="533" t="s">
        <v>407</v>
      </c>
      <c r="C21" s="534"/>
      <c r="D21" s="535"/>
      <c r="E21" s="532" t="s">
        <v>24</v>
      </c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28"/>
      <c r="V21" s="529"/>
      <c r="W21" s="529"/>
      <c r="X21" s="529"/>
      <c r="Y21" s="529"/>
      <c r="Z21" s="529"/>
      <c r="AA21" s="529"/>
      <c r="AB21" s="530"/>
      <c r="AC21" s="524"/>
      <c r="AD21" s="524"/>
      <c r="AE21" s="524"/>
      <c r="AF21" s="524"/>
      <c r="AG21" s="524"/>
      <c r="AH21" s="524"/>
      <c r="AI21" s="524"/>
      <c r="AJ21" s="524"/>
      <c r="AK21" s="281"/>
      <c r="AL21" s="525"/>
      <c r="AM21" s="526"/>
      <c r="AN21" s="526"/>
      <c r="AO21" s="526"/>
      <c r="AP21" s="526"/>
      <c r="AQ21" s="526"/>
      <c r="AR21" s="526"/>
      <c r="AS21" s="527"/>
      <c r="AT21" s="524"/>
      <c r="AU21" s="524"/>
      <c r="AV21" s="524"/>
      <c r="AW21" s="524"/>
      <c r="AX21" s="525"/>
      <c r="AY21" s="526"/>
      <c r="AZ21" s="526"/>
      <c r="BA21" s="527"/>
      <c r="BB21" s="560"/>
      <c r="BC21" s="560"/>
      <c r="BD21" s="560"/>
      <c r="BE21" s="560"/>
      <c r="BF21" s="560"/>
      <c r="BG21" s="282"/>
      <c r="BH21" s="282"/>
      <c r="BI21" s="282"/>
      <c r="BJ21" s="282"/>
      <c r="BK21" s="282"/>
      <c r="BL21" s="282"/>
      <c r="CD21" s="81"/>
      <c r="CE21" s="81"/>
      <c r="CF21" s="81"/>
      <c r="CG21" s="81"/>
      <c r="CH21" s="81"/>
      <c r="CI21" s="81"/>
      <c r="CJ21" s="557">
        <f t="shared" si="1"/>
        <v>0</v>
      </c>
      <c r="CK21" s="558"/>
      <c r="CL21" s="558"/>
      <c r="CM21" s="559"/>
      <c r="CN21" s="81"/>
      <c r="CP21" s="557">
        <f t="shared" si="0"/>
        <v>0</v>
      </c>
      <c r="CQ21" s="558"/>
      <c r="CR21" s="558"/>
      <c r="CS21" s="559"/>
    </row>
    <row r="22" spans="2:97" ht="20.25" customHeight="1">
      <c r="B22" s="533" t="s">
        <v>408</v>
      </c>
      <c r="C22" s="534"/>
      <c r="D22" s="535"/>
      <c r="E22" s="532" t="s">
        <v>24</v>
      </c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28"/>
      <c r="V22" s="529"/>
      <c r="W22" s="529"/>
      <c r="X22" s="529"/>
      <c r="Y22" s="529"/>
      <c r="Z22" s="529"/>
      <c r="AA22" s="529"/>
      <c r="AB22" s="530"/>
      <c r="AC22" s="524"/>
      <c r="AD22" s="524"/>
      <c r="AE22" s="524"/>
      <c r="AF22" s="524"/>
      <c r="AG22" s="524"/>
      <c r="AH22" s="524"/>
      <c r="AI22" s="524"/>
      <c r="AJ22" s="524"/>
      <c r="AK22" s="281"/>
      <c r="AL22" s="525"/>
      <c r="AM22" s="526"/>
      <c r="AN22" s="526"/>
      <c r="AO22" s="526"/>
      <c r="AP22" s="526"/>
      <c r="AQ22" s="526"/>
      <c r="AR22" s="526"/>
      <c r="AS22" s="527"/>
      <c r="AT22" s="524"/>
      <c r="AU22" s="524"/>
      <c r="AV22" s="524"/>
      <c r="AW22" s="524"/>
      <c r="AX22" s="525"/>
      <c r="AY22" s="526"/>
      <c r="AZ22" s="526"/>
      <c r="BA22" s="527"/>
      <c r="BB22" s="560"/>
      <c r="BC22" s="560"/>
      <c r="BD22" s="560"/>
      <c r="BE22" s="560"/>
      <c r="BF22" s="560"/>
      <c r="BG22" s="282"/>
      <c r="BH22" s="282"/>
      <c r="BI22" s="282"/>
      <c r="BJ22" s="282"/>
      <c r="BK22" s="282"/>
      <c r="BL22" s="282"/>
      <c r="CD22" s="81"/>
      <c r="CE22" s="81"/>
      <c r="CF22" s="81"/>
      <c r="CG22" s="81"/>
      <c r="CH22" s="81"/>
      <c r="CI22" s="81"/>
      <c r="CJ22" s="557">
        <f t="shared" si="1"/>
        <v>0</v>
      </c>
      <c r="CK22" s="558"/>
      <c r="CL22" s="558"/>
      <c r="CM22" s="559"/>
      <c r="CN22" s="81"/>
      <c r="CP22" s="557">
        <f t="shared" si="0"/>
        <v>0</v>
      </c>
      <c r="CQ22" s="558"/>
      <c r="CR22" s="558"/>
      <c r="CS22" s="559"/>
    </row>
    <row r="23" spans="2:97" ht="20.25" customHeight="1">
      <c r="B23" s="533" t="s">
        <v>409</v>
      </c>
      <c r="C23" s="534"/>
      <c r="D23" s="535"/>
      <c r="E23" s="532" t="s">
        <v>24</v>
      </c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28"/>
      <c r="V23" s="529"/>
      <c r="W23" s="529"/>
      <c r="X23" s="529"/>
      <c r="Y23" s="529"/>
      <c r="Z23" s="529"/>
      <c r="AA23" s="529"/>
      <c r="AB23" s="530"/>
      <c r="AC23" s="524"/>
      <c r="AD23" s="524"/>
      <c r="AE23" s="524"/>
      <c r="AF23" s="524"/>
      <c r="AG23" s="524"/>
      <c r="AH23" s="524"/>
      <c r="AI23" s="524"/>
      <c r="AJ23" s="524"/>
      <c r="AK23" s="281"/>
      <c r="AL23" s="525"/>
      <c r="AM23" s="526"/>
      <c r="AN23" s="526"/>
      <c r="AO23" s="526"/>
      <c r="AP23" s="526"/>
      <c r="AQ23" s="526"/>
      <c r="AR23" s="526"/>
      <c r="AS23" s="527"/>
      <c r="AT23" s="524"/>
      <c r="AU23" s="524"/>
      <c r="AV23" s="524"/>
      <c r="AW23" s="524"/>
      <c r="AX23" s="525"/>
      <c r="AY23" s="526"/>
      <c r="AZ23" s="526"/>
      <c r="BA23" s="527"/>
      <c r="BB23" s="560"/>
      <c r="BC23" s="560"/>
      <c r="BD23" s="560"/>
      <c r="BE23" s="560"/>
      <c r="BF23" s="560"/>
      <c r="BG23" s="282"/>
      <c r="BH23" s="282"/>
      <c r="BI23" s="282"/>
      <c r="BJ23" s="282"/>
      <c r="BK23" s="282"/>
      <c r="BL23" s="282"/>
      <c r="CD23" s="81"/>
      <c r="CE23" s="81"/>
      <c r="CF23" s="81"/>
      <c r="CG23" s="81"/>
      <c r="CH23" s="81"/>
      <c r="CI23" s="81"/>
      <c r="CJ23" s="557">
        <f t="shared" si="1"/>
        <v>0</v>
      </c>
      <c r="CK23" s="558"/>
      <c r="CL23" s="558"/>
      <c r="CM23" s="559"/>
      <c r="CN23" s="81"/>
      <c r="CP23" s="557">
        <f t="shared" si="0"/>
        <v>0</v>
      </c>
      <c r="CQ23" s="558"/>
      <c r="CR23" s="558"/>
      <c r="CS23" s="559"/>
    </row>
    <row r="24" spans="2:92" s="283" customFormat="1" ht="26.25" customHeight="1">
      <c r="B24" s="707"/>
      <c r="C24" s="708"/>
      <c r="D24" s="709"/>
      <c r="E24" s="580" t="s">
        <v>544</v>
      </c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2"/>
      <c r="AC24" s="689" t="s">
        <v>447</v>
      </c>
      <c r="AD24" s="690"/>
      <c r="AE24" s="690"/>
      <c r="AF24" s="691"/>
      <c r="AG24" s="695">
        <f>SUM(CJ14:CM23)</f>
        <v>0</v>
      </c>
      <c r="AH24" s="696"/>
      <c r="AI24" s="696"/>
      <c r="AJ24" s="697"/>
      <c r="AK24" s="284"/>
      <c r="AL24" s="713"/>
      <c r="AM24" s="714"/>
      <c r="AN24" s="714"/>
      <c r="AO24" s="714"/>
      <c r="AP24" s="714"/>
      <c r="AQ24" s="714"/>
      <c r="AR24" s="714"/>
      <c r="AS24" s="715"/>
      <c r="AT24" s="689" t="s">
        <v>448</v>
      </c>
      <c r="AU24" s="690"/>
      <c r="AV24" s="690"/>
      <c r="AW24" s="691"/>
      <c r="AX24" s="695">
        <f>SUM(CP14:CS23)</f>
        <v>0</v>
      </c>
      <c r="AY24" s="696"/>
      <c r="AZ24" s="696"/>
      <c r="BA24" s="697"/>
      <c r="BB24" s="701"/>
      <c r="BC24" s="702"/>
      <c r="BD24" s="702"/>
      <c r="BE24" s="702"/>
      <c r="BF24" s="703"/>
      <c r="BG24" s="101"/>
      <c r="BH24" s="101"/>
      <c r="BI24" s="101"/>
      <c r="BJ24" s="101"/>
      <c r="BK24" s="101"/>
      <c r="BL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</row>
    <row r="25" spans="2:92" s="283" customFormat="1" ht="26.25" customHeight="1">
      <c r="B25" s="710"/>
      <c r="C25" s="711"/>
      <c r="D25" s="712"/>
      <c r="E25" s="583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5"/>
      <c r="AC25" s="692"/>
      <c r="AD25" s="693"/>
      <c r="AE25" s="693"/>
      <c r="AF25" s="694"/>
      <c r="AG25" s="698"/>
      <c r="AH25" s="699"/>
      <c r="AI25" s="699"/>
      <c r="AJ25" s="700"/>
      <c r="AK25" s="284"/>
      <c r="AL25" s="716"/>
      <c r="AM25" s="717"/>
      <c r="AN25" s="717"/>
      <c r="AO25" s="717"/>
      <c r="AP25" s="717"/>
      <c r="AQ25" s="717"/>
      <c r="AR25" s="717"/>
      <c r="AS25" s="718"/>
      <c r="AT25" s="692"/>
      <c r="AU25" s="693"/>
      <c r="AV25" s="693"/>
      <c r="AW25" s="694"/>
      <c r="AX25" s="698"/>
      <c r="AY25" s="699"/>
      <c r="AZ25" s="699"/>
      <c r="BA25" s="700"/>
      <c r="BB25" s="704"/>
      <c r="BC25" s="705"/>
      <c r="BD25" s="705"/>
      <c r="BE25" s="705"/>
      <c r="BF25" s="706"/>
      <c r="BG25" s="101"/>
      <c r="BH25" s="101"/>
      <c r="BI25" s="101"/>
      <c r="BJ25" s="101"/>
      <c r="BK25" s="101"/>
      <c r="BL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</row>
    <row r="26" spans="1:92" s="89" customFormat="1" ht="24.75" customHeight="1">
      <c r="A26" s="294" t="s">
        <v>450</v>
      </c>
      <c r="B26" s="565" t="s">
        <v>504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285"/>
      <c r="BH26" s="285"/>
      <c r="BI26" s="285"/>
      <c r="BJ26" s="285"/>
      <c r="BK26" s="285"/>
      <c r="BL26" s="285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</row>
    <row r="27" spans="1:92" s="89" customFormat="1" ht="24.75" customHeight="1">
      <c r="A27" s="295"/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285"/>
      <c r="BH27" s="285"/>
      <c r="BI27" s="285"/>
      <c r="BJ27" s="285"/>
      <c r="BK27" s="285"/>
      <c r="BL27" s="285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</row>
    <row r="28" spans="1:92" s="89" customFormat="1" ht="29.25" customHeight="1">
      <c r="A28" s="295" t="s">
        <v>451</v>
      </c>
      <c r="B28" s="536" t="s">
        <v>529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  <c r="BA28" s="536"/>
      <c r="BB28" s="536"/>
      <c r="BC28" s="536"/>
      <c r="BD28" s="536"/>
      <c r="BE28" s="536"/>
      <c r="BF28" s="536"/>
      <c r="BG28" s="287"/>
      <c r="BH28" s="287"/>
      <c r="BI28" s="287"/>
      <c r="BJ28" s="287"/>
      <c r="BK28" s="287"/>
      <c r="BL28" s="287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</row>
    <row r="29" spans="1:92" ht="22.5">
      <c r="A29" s="295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288"/>
      <c r="BH29" s="288"/>
      <c r="BI29" s="288"/>
      <c r="BJ29" s="288"/>
      <c r="BK29" s="288"/>
      <c r="BL29" s="288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</row>
    <row r="30" spans="1:92" ht="22.5">
      <c r="A30" s="295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288"/>
      <c r="BH30" s="288"/>
      <c r="BI30" s="288"/>
      <c r="BJ30" s="288"/>
      <c r="BK30" s="288"/>
      <c r="BL30" s="288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</row>
    <row r="31" spans="1:92" ht="24.75" customHeight="1">
      <c r="A31" s="295" t="s">
        <v>452</v>
      </c>
      <c r="B31" s="536" t="s">
        <v>503</v>
      </c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288"/>
      <c r="BH31" s="288"/>
      <c r="BI31" s="288"/>
      <c r="BJ31" s="288"/>
      <c r="BK31" s="288"/>
      <c r="BL31" s="288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</row>
    <row r="32" spans="2:92" ht="24.75" customHeight="1"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288"/>
      <c r="BH32" s="288"/>
      <c r="BI32" s="288"/>
      <c r="BJ32" s="288"/>
      <c r="BK32" s="288"/>
      <c r="BL32" s="288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</row>
    <row r="33" spans="2:92" ht="24.75" customHeight="1"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6"/>
      <c r="BE33" s="536"/>
      <c r="BF33" s="536"/>
      <c r="BG33" s="286"/>
      <c r="BH33" s="286"/>
      <c r="BI33" s="286"/>
      <c r="BJ33" s="286"/>
      <c r="BK33" s="286"/>
      <c r="BL33" s="286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</row>
    <row r="34" spans="2:64" s="63" customFormat="1" ht="20.2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BL34" s="64"/>
    </row>
    <row r="35" spans="1:78" s="141" customFormat="1" ht="57" customHeight="1">
      <c r="A35" s="333" t="s">
        <v>108</v>
      </c>
      <c r="B35" s="719" t="s">
        <v>609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19"/>
      <c r="AE35" s="719"/>
      <c r="AF35" s="719"/>
      <c r="AG35" s="719"/>
      <c r="AH35" s="719"/>
      <c r="AI35" s="719"/>
      <c r="AJ35" s="719"/>
      <c r="AK35" s="719"/>
      <c r="AL35" s="719"/>
      <c r="AM35" s="719"/>
      <c r="AN35" s="719"/>
      <c r="AO35" s="719"/>
      <c r="AP35" s="719"/>
      <c r="AQ35" s="719"/>
      <c r="AR35" s="719"/>
      <c r="AS35" s="719"/>
      <c r="AT35" s="719"/>
      <c r="AU35" s="719"/>
      <c r="AV35" s="719"/>
      <c r="AW35" s="719"/>
      <c r="AX35" s="719"/>
      <c r="AY35" s="719"/>
      <c r="AZ35" s="719"/>
      <c r="BA35" s="719"/>
      <c r="BB35" s="719"/>
      <c r="BC35" s="719"/>
      <c r="BD35" s="719"/>
      <c r="BE35" s="719"/>
      <c r="BF35" s="719"/>
      <c r="BG35" s="332"/>
      <c r="BH35" s="109"/>
      <c r="BI35" s="109"/>
      <c r="BJ35" s="109"/>
      <c r="BK35" s="109"/>
      <c r="BL35" s="109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</row>
    <row r="36" spans="2:78" s="89" customFormat="1" ht="20.25" customHeight="1">
      <c r="B36" s="270"/>
      <c r="C36" s="270"/>
      <c r="D36" s="27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271"/>
      <c r="AA36" s="271"/>
      <c r="AB36" s="271"/>
      <c r="AC36" s="271"/>
      <c r="AD36" s="272"/>
      <c r="AE36" s="272"/>
      <c r="AF36" s="272"/>
      <c r="AG36" s="272"/>
      <c r="AH36" s="268"/>
      <c r="AI36" s="268"/>
      <c r="AJ36" s="268"/>
      <c r="AK36" s="268"/>
      <c r="AL36" s="268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X36" s="271"/>
      <c r="AY36" s="271"/>
      <c r="AZ36" s="271"/>
      <c r="BA36" s="271"/>
      <c r="BB36" s="271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</row>
    <row r="37" spans="2:77" s="74" customFormat="1" ht="20.25" customHeight="1">
      <c r="B37" s="586" t="s">
        <v>23</v>
      </c>
      <c r="C37" s="587"/>
      <c r="D37" s="588"/>
      <c r="E37" s="586" t="s">
        <v>109</v>
      </c>
      <c r="F37" s="587"/>
      <c r="G37" s="587"/>
      <c r="H37" s="587"/>
      <c r="I37" s="587"/>
      <c r="J37" s="587"/>
      <c r="K37" s="587"/>
      <c r="L37" s="587"/>
      <c r="M37" s="587"/>
      <c r="N37" s="587"/>
      <c r="O37" s="588"/>
      <c r="P37" s="586" t="s">
        <v>110</v>
      </c>
      <c r="Q37" s="587"/>
      <c r="R37" s="588"/>
      <c r="S37" s="586" t="s">
        <v>111</v>
      </c>
      <c r="T37" s="587"/>
      <c r="U37" s="588"/>
      <c r="V37" s="586" t="s">
        <v>112</v>
      </c>
      <c r="W37" s="587"/>
      <c r="X37" s="588"/>
      <c r="Y37" s="618" t="s">
        <v>113</v>
      </c>
      <c r="Z37" s="618"/>
      <c r="AA37" s="567" t="s">
        <v>540</v>
      </c>
      <c r="AB37" s="568"/>
      <c r="AC37" s="568"/>
      <c r="AD37" s="569"/>
      <c r="AE37" s="539" t="s">
        <v>510</v>
      </c>
      <c r="AF37" s="539"/>
      <c r="AG37" s="539"/>
      <c r="AH37" s="539"/>
      <c r="AI37" s="539"/>
      <c r="AJ37" s="539"/>
      <c r="AK37" s="83"/>
      <c r="AL37" s="567" t="s">
        <v>440</v>
      </c>
      <c r="AM37" s="568"/>
      <c r="AN37" s="568"/>
      <c r="AO37" s="569"/>
      <c r="AP37" s="539" t="s">
        <v>120</v>
      </c>
      <c r="AQ37" s="539"/>
      <c r="AR37" s="539"/>
      <c r="AS37" s="539"/>
      <c r="AT37" s="539"/>
      <c r="AU37" s="539"/>
      <c r="AV37" s="539"/>
      <c r="AW37" s="539"/>
      <c r="AX37" s="539"/>
      <c r="AY37" s="539"/>
      <c r="AZ37" s="539"/>
      <c r="BA37" s="539"/>
      <c r="BB37" s="539"/>
      <c r="BC37" s="539"/>
      <c r="BD37" s="539"/>
      <c r="BE37" s="539"/>
      <c r="BF37" s="539"/>
      <c r="BG37" s="83"/>
      <c r="BH37" s="83"/>
      <c r="BI37" s="83"/>
      <c r="BJ37" s="83"/>
      <c r="BK37" s="83"/>
      <c r="BL37" s="83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</row>
    <row r="38" spans="2:77" s="74" customFormat="1" ht="20.25" customHeight="1">
      <c r="B38" s="589"/>
      <c r="C38" s="590"/>
      <c r="D38" s="591"/>
      <c r="E38" s="589"/>
      <c r="F38" s="590"/>
      <c r="G38" s="590"/>
      <c r="H38" s="590"/>
      <c r="I38" s="590"/>
      <c r="J38" s="590"/>
      <c r="K38" s="590"/>
      <c r="L38" s="590"/>
      <c r="M38" s="590"/>
      <c r="N38" s="590"/>
      <c r="O38" s="591"/>
      <c r="P38" s="589"/>
      <c r="Q38" s="590"/>
      <c r="R38" s="591"/>
      <c r="S38" s="589"/>
      <c r="T38" s="590"/>
      <c r="U38" s="591"/>
      <c r="V38" s="589"/>
      <c r="W38" s="590"/>
      <c r="X38" s="591"/>
      <c r="Y38" s="618"/>
      <c r="Z38" s="618"/>
      <c r="AA38" s="570"/>
      <c r="AB38" s="571"/>
      <c r="AC38" s="571"/>
      <c r="AD38" s="572"/>
      <c r="AE38" s="539"/>
      <c r="AF38" s="539"/>
      <c r="AG38" s="539"/>
      <c r="AH38" s="539"/>
      <c r="AI38" s="539"/>
      <c r="AJ38" s="539"/>
      <c r="AK38" s="83"/>
      <c r="AL38" s="570"/>
      <c r="AM38" s="571"/>
      <c r="AN38" s="571"/>
      <c r="AO38" s="572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83"/>
      <c r="BH38" s="83"/>
      <c r="BI38" s="83"/>
      <c r="BJ38" s="83"/>
      <c r="BK38" s="83"/>
      <c r="BL38" s="83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</row>
    <row r="39" spans="2:77" s="74" customFormat="1" ht="20.25" customHeight="1">
      <c r="B39" s="589"/>
      <c r="C39" s="590"/>
      <c r="D39" s="591"/>
      <c r="E39" s="589"/>
      <c r="F39" s="590"/>
      <c r="G39" s="590"/>
      <c r="H39" s="590"/>
      <c r="I39" s="590"/>
      <c r="J39" s="590"/>
      <c r="K39" s="590"/>
      <c r="L39" s="590"/>
      <c r="M39" s="590"/>
      <c r="N39" s="590"/>
      <c r="O39" s="591"/>
      <c r="P39" s="589"/>
      <c r="Q39" s="590"/>
      <c r="R39" s="591"/>
      <c r="S39" s="589"/>
      <c r="T39" s="590"/>
      <c r="U39" s="591"/>
      <c r="V39" s="589"/>
      <c r="W39" s="590"/>
      <c r="X39" s="591"/>
      <c r="Y39" s="618"/>
      <c r="Z39" s="618"/>
      <c r="AA39" s="570"/>
      <c r="AB39" s="571"/>
      <c r="AC39" s="571"/>
      <c r="AD39" s="572"/>
      <c r="AE39" s="539"/>
      <c r="AF39" s="539"/>
      <c r="AG39" s="539"/>
      <c r="AH39" s="539"/>
      <c r="AI39" s="539"/>
      <c r="AJ39" s="539"/>
      <c r="AK39" s="83"/>
      <c r="AL39" s="570"/>
      <c r="AM39" s="571"/>
      <c r="AN39" s="571"/>
      <c r="AO39" s="572"/>
      <c r="AP39" s="539"/>
      <c r="AQ39" s="539"/>
      <c r="AR39" s="539"/>
      <c r="AS39" s="539"/>
      <c r="AT39" s="539"/>
      <c r="AU39" s="539"/>
      <c r="AV39" s="539"/>
      <c r="AW39" s="539"/>
      <c r="AX39" s="539"/>
      <c r="AY39" s="539"/>
      <c r="AZ39" s="539"/>
      <c r="BA39" s="539"/>
      <c r="BB39" s="539"/>
      <c r="BC39" s="539"/>
      <c r="BD39" s="539"/>
      <c r="BE39" s="539"/>
      <c r="BF39" s="539"/>
      <c r="BG39" s="83"/>
      <c r="BH39" s="83"/>
      <c r="BI39" s="83"/>
      <c r="BJ39" s="83"/>
      <c r="BK39" s="83"/>
      <c r="BL39" s="83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</row>
    <row r="40" spans="2:77" s="74" customFormat="1" ht="20.25" customHeight="1">
      <c r="B40" s="592"/>
      <c r="C40" s="593"/>
      <c r="D40" s="594"/>
      <c r="E40" s="592"/>
      <c r="F40" s="593"/>
      <c r="G40" s="593"/>
      <c r="H40" s="593"/>
      <c r="I40" s="593"/>
      <c r="J40" s="593"/>
      <c r="K40" s="593"/>
      <c r="L40" s="593"/>
      <c r="M40" s="593"/>
      <c r="N40" s="593"/>
      <c r="O40" s="594"/>
      <c r="P40" s="592"/>
      <c r="Q40" s="593"/>
      <c r="R40" s="594"/>
      <c r="S40" s="592"/>
      <c r="T40" s="593"/>
      <c r="U40" s="594"/>
      <c r="V40" s="592"/>
      <c r="W40" s="593"/>
      <c r="X40" s="594"/>
      <c r="Y40" s="618"/>
      <c r="Z40" s="618"/>
      <c r="AA40" s="573"/>
      <c r="AB40" s="574"/>
      <c r="AC40" s="574"/>
      <c r="AD40" s="575"/>
      <c r="AE40" s="539"/>
      <c r="AF40" s="539"/>
      <c r="AG40" s="539"/>
      <c r="AH40" s="539"/>
      <c r="AI40" s="539"/>
      <c r="AJ40" s="539"/>
      <c r="AK40" s="83"/>
      <c r="AL40" s="573"/>
      <c r="AM40" s="574"/>
      <c r="AN40" s="574"/>
      <c r="AO40" s="575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  <c r="BA40" s="539"/>
      <c r="BB40" s="539"/>
      <c r="BC40" s="539"/>
      <c r="BD40" s="539"/>
      <c r="BE40" s="539"/>
      <c r="BF40" s="539"/>
      <c r="BG40" s="83"/>
      <c r="BH40" s="83"/>
      <c r="BI40" s="83"/>
      <c r="BJ40" s="83"/>
      <c r="BK40" s="83"/>
      <c r="BL40" s="83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</row>
    <row r="41" spans="1:77" s="74" customFormat="1" ht="20.25" customHeight="1">
      <c r="A41" s="82"/>
      <c r="B41" s="415" t="s">
        <v>393</v>
      </c>
      <c r="C41" s="415"/>
      <c r="D41" s="415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7"/>
      <c r="Q41" s="577"/>
      <c r="R41" s="577"/>
      <c r="S41" s="577"/>
      <c r="T41" s="577"/>
      <c r="U41" s="577"/>
      <c r="V41" s="576"/>
      <c r="W41" s="576"/>
      <c r="X41" s="576"/>
      <c r="Y41" s="576"/>
      <c r="Z41" s="576"/>
      <c r="AA41" s="537"/>
      <c r="AB41" s="537"/>
      <c r="AC41" s="537"/>
      <c r="AD41" s="537"/>
      <c r="AE41" s="619" t="s">
        <v>541</v>
      </c>
      <c r="AF41" s="620"/>
      <c r="AG41" s="620"/>
      <c r="AH41" s="620"/>
      <c r="AI41" s="620"/>
      <c r="AJ41" s="621"/>
      <c r="AK41" s="282"/>
      <c r="AL41" s="537"/>
      <c r="AM41" s="537"/>
      <c r="AN41" s="537"/>
      <c r="AO41" s="537"/>
      <c r="AP41" s="564" t="s">
        <v>513</v>
      </c>
      <c r="AQ41" s="564"/>
      <c r="AR41" s="564"/>
      <c r="AS41" s="564"/>
      <c r="AT41" s="564"/>
      <c r="AU41" s="564"/>
      <c r="AV41" s="564"/>
      <c r="AW41" s="564"/>
      <c r="AX41" s="564"/>
      <c r="AY41" s="564"/>
      <c r="AZ41" s="564"/>
      <c r="BA41" s="564"/>
      <c r="BB41" s="564"/>
      <c r="BC41" s="564"/>
      <c r="BD41" s="564"/>
      <c r="BE41" s="564"/>
      <c r="BF41" s="564"/>
      <c r="BG41" s="81"/>
      <c r="BH41" s="81"/>
      <c r="BI41" s="81"/>
      <c r="BJ41" s="81"/>
      <c r="BK41" s="81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</row>
    <row r="42" spans="1:77" s="74" customFormat="1" ht="20.25" customHeight="1">
      <c r="A42" s="82"/>
      <c r="B42" s="415" t="s">
        <v>394</v>
      </c>
      <c r="C42" s="415"/>
      <c r="D42" s="415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7"/>
      <c r="Q42" s="577"/>
      <c r="R42" s="577"/>
      <c r="S42" s="577"/>
      <c r="T42" s="577"/>
      <c r="U42" s="577"/>
      <c r="V42" s="576"/>
      <c r="W42" s="576"/>
      <c r="X42" s="576"/>
      <c r="Y42" s="576"/>
      <c r="Z42" s="576"/>
      <c r="AA42" s="537"/>
      <c r="AB42" s="537"/>
      <c r="AC42" s="537"/>
      <c r="AD42" s="537"/>
      <c r="AE42" s="564"/>
      <c r="AF42" s="564"/>
      <c r="AG42" s="564"/>
      <c r="AH42" s="564"/>
      <c r="AI42" s="564"/>
      <c r="AJ42" s="564"/>
      <c r="AK42" s="282"/>
      <c r="AL42" s="537"/>
      <c r="AM42" s="537"/>
      <c r="AN42" s="537"/>
      <c r="AO42" s="537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4"/>
      <c r="BF42" s="564"/>
      <c r="BG42" s="81"/>
      <c r="BH42" s="81"/>
      <c r="BI42" s="81"/>
      <c r="BJ42" s="81"/>
      <c r="BK42" s="81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</row>
    <row r="43" spans="2:64" ht="20.25" customHeight="1">
      <c r="B43" s="415" t="s">
        <v>395</v>
      </c>
      <c r="C43" s="415"/>
      <c r="D43" s="415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7"/>
      <c r="Q43" s="577"/>
      <c r="R43" s="577"/>
      <c r="S43" s="577"/>
      <c r="T43" s="577"/>
      <c r="U43" s="577"/>
      <c r="V43" s="576"/>
      <c r="W43" s="576"/>
      <c r="X43" s="576"/>
      <c r="Y43" s="576"/>
      <c r="Z43" s="576"/>
      <c r="AA43" s="537"/>
      <c r="AB43" s="537"/>
      <c r="AC43" s="537"/>
      <c r="AD43" s="537"/>
      <c r="AE43" s="564"/>
      <c r="AF43" s="564"/>
      <c r="AG43" s="564"/>
      <c r="AH43" s="564"/>
      <c r="AI43" s="564"/>
      <c r="AJ43" s="564"/>
      <c r="AK43" s="282"/>
      <c r="AL43" s="537"/>
      <c r="AM43" s="537"/>
      <c r="AN43" s="537"/>
      <c r="AO43" s="537"/>
      <c r="AP43" s="564"/>
      <c r="AQ43" s="564"/>
      <c r="AR43" s="564"/>
      <c r="AS43" s="564"/>
      <c r="AT43" s="564"/>
      <c r="AU43" s="564"/>
      <c r="AV43" s="564"/>
      <c r="AW43" s="564"/>
      <c r="AX43" s="564"/>
      <c r="AY43" s="564"/>
      <c r="AZ43" s="564"/>
      <c r="BA43" s="564"/>
      <c r="BB43" s="564"/>
      <c r="BC43" s="564"/>
      <c r="BD43" s="564"/>
      <c r="BE43" s="564"/>
      <c r="BF43" s="564"/>
      <c r="BG43" s="81"/>
      <c r="BH43" s="81"/>
      <c r="BI43" s="81"/>
      <c r="BJ43" s="81"/>
      <c r="BK43" s="81"/>
      <c r="BL43" s="81"/>
    </row>
    <row r="44" spans="2:64" ht="20.25" customHeight="1">
      <c r="B44" s="415" t="s">
        <v>396</v>
      </c>
      <c r="C44" s="415"/>
      <c r="D44" s="415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7"/>
      <c r="Q44" s="577"/>
      <c r="R44" s="577"/>
      <c r="S44" s="577"/>
      <c r="T44" s="577"/>
      <c r="U44" s="577"/>
      <c r="V44" s="576"/>
      <c r="W44" s="576"/>
      <c r="X44" s="576"/>
      <c r="Y44" s="576"/>
      <c r="Z44" s="576"/>
      <c r="AA44" s="537"/>
      <c r="AB44" s="537"/>
      <c r="AC44" s="537"/>
      <c r="AD44" s="537"/>
      <c r="AE44" s="564"/>
      <c r="AF44" s="564"/>
      <c r="AG44" s="564"/>
      <c r="AH44" s="564"/>
      <c r="AI44" s="564"/>
      <c r="AJ44" s="564"/>
      <c r="AK44" s="282"/>
      <c r="AL44" s="537"/>
      <c r="AM44" s="537"/>
      <c r="AN44" s="537"/>
      <c r="AO44" s="537"/>
      <c r="AP44" s="564"/>
      <c r="AQ44" s="564"/>
      <c r="AR44" s="564"/>
      <c r="AS44" s="564"/>
      <c r="AT44" s="564"/>
      <c r="AU44" s="564"/>
      <c r="AV44" s="564"/>
      <c r="AW44" s="564"/>
      <c r="AX44" s="564"/>
      <c r="AY44" s="564"/>
      <c r="AZ44" s="564"/>
      <c r="BA44" s="564"/>
      <c r="BB44" s="564"/>
      <c r="BC44" s="564"/>
      <c r="BD44" s="564"/>
      <c r="BE44" s="564"/>
      <c r="BF44" s="564"/>
      <c r="BG44" s="81"/>
      <c r="BH44" s="81"/>
      <c r="BI44" s="81"/>
      <c r="BJ44" s="81"/>
      <c r="BK44" s="81"/>
      <c r="BL44" s="81"/>
    </row>
    <row r="45" spans="2:64" ht="20.25" customHeight="1">
      <c r="B45" s="415" t="s">
        <v>431</v>
      </c>
      <c r="C45" s="415"/>
      <c r="D45" s="415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7"/>
      <c r="Q45" s="577"/>
      <c r="R45" s="577"/>
      <c r="S45" s="577"/>
      <c r="T45" s="577"/>
      <c r="U45" s="577"/>
      <c r="V45" s="576"/>
      <c r="W45" s="576"/>
      <c r="X45" s="576"/>
      <c r="Y45" s="576"/>
      <c r="Z45" s="576"/>
      <c r="AA45" s="537"/>
      <c r="AB45" s="537"/>
      <c r="AC45" s="537"/>
      <c r="AD45" s="537"/>
      <c r="AE45" s="564"/>
      <c r="AF45" s="564"/>
      <c r="AG45" s="564"/>
      <c r="AH45" s="564"/>
      <c r="AI45" s="564"/>
      <c r="AJ45" s="564"/>
      <c r="AK45" s="282"/>
      <c r="AL45" s="537"/>
      <c r="AM45" s="537"/>
      <c r="AN45" s="537"/>
      <c r="AO45" s="537"/>
      <c r="AP45" s="564"/>
      <c r="AQ45" s="564"/>
      <c r="AR45" s="564"/>
      <c r="AS45" s="564"/>
      <c r="AT45" s="564"/>
      <c r="AU45" s="564"/>
      <c r="AV45" s="564"/>
      <c r="AW45" s="564"/>
      <c r="AX45" s="564"/>
      <c r="AY45" s="564"/>
      <c r="AZ45" s="564"/>
      <c r="BA45" s="564"/>
      <c r="BB45" s="564"/>
      <c r="BC45" s="564"/>
      <c r="BD45" s="564"/>
      <c r="BE45" s="564"/>
      <c r="BF45" s="564"/>
      <c r="BG45" s="81"/>
      <c r="BH45" s="81"/>
      <c r="BI45" s="81"/>
      <c r="BJ45" s="81"/>
      <c r="BK45" s="81"/>
      <c r="BL45" s="81"/>
    </row>
    <row r="46" spans="2:64" ht="20.25" customHeight="1">
      <c r="B46" s="415" t="s">
        <v>432</v>
      </c>
      <c r="C46" s="415"/>
      <c r="D46" s="415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7"/>
      <c r="Q46" s="577"/>
      <c r="R46" s="577"/>
      <c r="S46" s="577"/>
      <c r="T46" s="577"/>
      <c r="U46" s="577"/>
      <c r="V46" s="576"/>
      <c r="W46" s="576"/>
      <c r="X46" s="576"/>
      <c r="Y46" s="576"/>
      <c r="Z46" s="576"/>
      <c r="AA46" s="537"/>
      <c r="AB46" s="537"/>
      <c r="AC46" s="537"/>
      <c r="AD46" s="537"/>
      <c r="AE46" s="564"/>
      <c r="AF46" s="564"/>
      <c r="AG46" s="564"/>
      <c r="AH46" s="564"/>
      <c r="AI46" s="564"/>
      <c r="AJ46" s="564"/>
      <c r="AK46" s="282"/>
      <c r="AL46" s="537"/>
      <c r="AM46" s="537"/>
      <c r="AN46" s="537"/>
      <c r="AO46" s="537"/>
      <c r="AP46" s="564"/>
      <c r="AQ46" s="564"/>
      <c r="AR46" s="564"/>
      <c r="AS46" s="564"/>
      <c r="AT46" s="564"/>
      <c r="AU46" s="564"/>
      <c r="AV46" s="564"/>
      <c r="AW46" s="564"/>
      <c r="AX46" s="564"/>
      <c r="AY46" s="564"/>
      <c r="AZ46" s="564"/>
      <c r="BA46" s="564"/>
      <c r="BB46" s="564"/>
      <c r="BC46" s="564"/>
      <c r="BD46" s="564"/>
      <c r="BE46" s="564"/>
      <c r="BF46" s="564"/>
      <c r="BG46" s="81"/>
      <c r="BH46" s="81"/>
      <c r="BI46" s="81"/>
      <c r="BJ46" s="81"/>
      <c r="BK46" s="81"/>
      <c r="BL46" s="81"/>
    </row>
    <row r="47" spans="2:64" ht="20.25" customHeight="1">
      <c r="B47" s="415" t="s">
        <v>433</v>
      </c>
      <c r="C47" s="415"/>
      <c r="D47" s="415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7"/>
      <c r="Q47" s="577"/>
      <c r="R47" s="577"/>
      <c r="S47" s="577"/>
      <c r="T47" s="577"/>
      <c r="U47" s="577"/>
      <c r="V47" s="576"/>
      <c r="W47" s="576"/>
      <c r="X47" s="576"/>
      <c r="Y47" s="576"/>
      <c r="Z47" s="576"/>
      <c r="AA47" s="537"/>
      <c r="AB47" s="537"/>
      <c r="AC47" s="537"/>
      <c r="AD47" s="537"/>
      <c r="AE47" s="564"/>
      <c r="AF47" s="564"/>
      <c r="AG47" s="564"/>
      <c r="AH47" s="564"/>
      <c r="AI47" s="564"/>
      <c r="AJ47" s="564"/>
      <c r="AK47" s="282"/>
      <c r="AL47" s="537"/>
      <c r="AM47" s="537"/>
      <c r="AN47" s="537"/>
      <c r="AO47" s="537"/>
      <c r="AP47" s="564"/>
      <c r="AQ47" s="564"/>
      <c r="AR47" s="564"/>
      <c r="AS47" s="564"/>
      <c r="AT47" s="564"/>
      <c r="AU47" s="564"/>
      <c r="AV47" s="564"/>
      <c r="AW47" s="564"/>
      <c r="AX47" s="564"/>
      <c r="AY47" s="564"/>
      <c r="AZ47" s="564"/>
      <c r="BA47" s="564"/>
      <c r="BB47" s="564"/>
      <c r="BC47" s="564"/>
      <c r="BD47" s="564"/>
      <c r="BE47" s="564"/>
      <c r="BF47" s="564"/>
      <c r="BG47" s="81"/>
      <c r="BH47" s="81"/>
      <c r="BI47" s="81"/>
      <c r="BJ47" s="81"/>
      <c r="BK47" s="81"/>
      <c r="BL47" s="81"/>
    </row>
    <row r="48" spans="2:64" ht="20.25" customHeight="1">
      <c r="B48" s="415" t="s">
        <v>434</v>
      </c>
      <c r="C48" s="415"/>
      <c r="D48" s="415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7"/>
      <c r="Q48" s="577"/>
      <c r="R48" s="577"/>
      <c r="S48" s="577"/>
      <c r="T48" s="577"/>
      <c r="U48" s="577"/>
      <c r="V48" s="576"/>
      <c r="W48" s="576"/>
      <c r="X48" s="576"/>
      <c r="Y48" s="576"/>
      <c r="Z48" s="576"/>
      <c r="AA48" s="537"/>
      <c r="AB48" s="537"/>
      <c r="AC48" s="537"/>
      <c r="AD48" s="537"/>
      <c r="AE48" s="564"/>
      <c r="AF48" s="564"/>
      <c r="AG48" s="564"/>
      <c r="AH48" s="564"/>
      <c r="AI48" s="564"/>
      <c r="AJ48" s="564"/>
      <c r="AK48" s="282"/>
      <c r="AL48" s="537"/>
      <c r="AM48" s="537"/>
      <c r="AN48" s="537"/>
      <c r="AO48" s="537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4"/>
      <c r="BC48" s="564"/>
      <c r="BD48" s="564"/>
      <c r="BE48" s="564"/>
      <c r="BF48" s="564"/>
      <c r="BG48" s="81"/>
      <c r="BH48" s="81"/>
      <c r="BI48" s="81"/>
      <c r="BJ48" s="81"/>
      <c r="BK48" s="81"/>
      <c r="BL48" s="81"/>
    </row>
    <row r="49" spans="2:64" ht="20.25" customHeight="1">
      <c r="B49" s="415" t="s">
        <v>435</v>
      </c>
      <c r="C49" s="415"/>
      <c r="D49" s="415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7"/>
      <c r="Q49" s="577"/>
      <c r="R49" s="577"/>
      <c r="S49" s="577"/>
      <c r="T49" s="577"/>
      <c r="U49" s="577"/>
      <c r="V49" s="576"/>
      <c r="W49" s="576"/>
      <c r="X49" s="576"/>
      <c r="Y49" s="576"/>
      <c r="Z49" s="576"/>
      <c r="AA49" s="537"/>
      <c r="AB49" s="537"/>
      <c r="AC49" s="537"/>
      <c r="AD49" s="537"/>
      <c r="AE49" s="564"/>
      <c r="AF49" s="564"/>
      <c r="AG49" s="564"/>
      <c r="AH49" s="564"/>
      <c r="AI49" s="564"/>
      <c r="AJ49" s="564"/>
      <c r="AK49" s="282"/>
      <c r="AL49" s="537"/>
      <c r="AM49" s="537"/>
      <c r="AN49" s="537"/>
      <c r="AO49" s="537"/>
      <c r="AP49" s="564"/>
      <c r="AQ49" s="564"/>
      <c r="AR49" s="564"/>
      <c r="AS49" s="564"/>
      <c r="AT49" s="564"/>
      <c r="AU49" s="564"/>
      <c r="AV49" s="564"/>
      <c r="AW49" s="564"/>
      <c r="AX49" s="564"/>
      <c r="AY49" s="564"/>
      <c r="AZ49" s="564"/>
      <c r="BA49" s="564"/>
      <c r="BB49" s="564"/>
      <c r="BC49" s="564"/>
      <c r="BD49" s="564"/>
      <c r="BE49" s="564"/>
      <c r="BF49" s="564"/>
      <c r="BG49" s="81"/>
      <c r="BH49" s="81"/>
      <c r="BI49" s="81"/>
      <c r="BJ49" s="81"/>
      <c r="BK49" s="81"/>
      <c r="BL49" s="81"/>
    </row>
    <row r="50" spans="2:64" ht="20.25" customHeight="1">
      <c r="B50" s="415" t="s">
        <v>436</v>
      </c>
      <c r="C50" s="415"/>
      <c r="D50" s="415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7"/>
      <c r="Q50" s="577"/>
      <c r="R50" s="577"/>
      <c r="S50" s="577"/>
      <c r="T50" s="577"/>
      <c r="U50" s="577"/>
      <c r="V50" s="576"/>
      <c r="W50" s="576"/>
      <c r="X50" s="576"/>
      <c r="Y50" s="576"/>
      <c r="Z50" s="576"/>
      <c r="AA50" s="537"/>
      <c r="AB50" s="537"/>
      <c r="AC50" s="537"/>
      <c r="AD50" s="537"/>
      <c r="AE50" s="564"/>
      <c r="AF50" s="564"/>
      <c r="AG50" s="564"/>
      <c r="AH50" s="564"/>
      <c r="AI50" s="564"/>
      <c r="AJ50" s="564"/>
      <c r="AK50" s="282"/>
      <c r="AL50" s="537"/>
      <c r="AM50" s="537"/>
      <c r="AN50" s="537"/>
      <c r="AO50" s="537"/>
      <c r="AP50" s="564"/>
      <c r="AQ50" s="564"/>
      <c r="AR50" s="564"/>
      <c r="AS50" s="564"/>
      <c r="AT50" s="564"/>
      <c r="AU50" s="564"/>
      <c r="AV50" s="564"/>
      <c r="AW50" s="564"/>
      <c r="AX50" s="564"/>
      <c r="AY50" s="564"/>
      <c r="AZ50" s="564"/>
      <c r="BA50" s="564"/>
      <c r="BB50" s="564"/>
      <c r="BC50" s="564"/>
      <c r="BD50" s="564"/>
      <c r="BE50" s="564"/>
      <c r="BF50" s="564"/>
      <c r="BG50" s="81"/>
      <c r="BH50" s="81"/>
      <c r="BI50" s="81"/>
      <c r="BJ50" s="81"/>
      <c r="BK50" s="81"/>
      <c r="BL50" s="81"/>
    </row>
    <row r="51" spans="2:64" ht="20.25" customHeight="1">
      <c r="B51" s="580" t="s">
        <v>375</v>
      </c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2"/>
      <c r="AA51" s="538">
        <f>SUM(AA41:AD50)</f>
        <v>0</v>
      </c>
      <c r="AB51" s="538"/>
      <c r="AC51" s="538"/>
      <c r="AD51" s="538"/>
      <c r="AE51" s="579"/>
      <c r="AF51" s="579"/>
      <c r="AG51" s="579"/>
      <c r="AH51" s="579"/>
      <c r="AI51" s="579"/>
      <c r="AJ51" s="579"/>
      <c r="AK51" s="230"/>
      <c r="AL51" s="538">
        <f>SUM(AL41:AO50)</f>
        <v>0</v>
      </c>
      <c r="AM51" s="538"/>
      <c r="AN51" s="538"/>
      <c r="AO51" s="538"/>
      <c r="AP51" s="540"/>
      <c r="AQ51" s="540"/>
      <c r="AR51" s="540"/>
      <c r="AS51" s="540"/>
      <c r="AT51" s="540"/>
      <c r="AU51" s="540"/>
      <c r="AV51" s="540"/>
      <c r="AW51" s="540"/>
      <c r="AX51" s="540"/>
      <c r="AY51" s="540"/>
      <c r="AZ51" s="540"/>
      <c r="BA51" s="540"/>
      <c r="BB51" s="540"/>
      <c r="BC51" s="540"/>
      <c r="BD51" s="540"/>
      <c r="BE51" s="540"/>
      <c r="BF51" s="540"/>
      <c r="BG51" s="81"/>
      <c r="BH51" s="81"/>
      <c r="BI51" s="81"/>
      <c r="BJ51" s="81"/>
      <c r="BK51" s="81"/>
      <c r="BL51" s="81"/>
    </row>
    <row r="52" spans="2:64" ht="20.25" customHeight="1">
      <c r="B52" s="583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585"/>
      <c r="AA52" s="538"/>
      <c r="AB52" s="538"/>
      <c r="AC52" s="538"/>
      <c r="AD52" s="538"/>
      <c r="AE52" s="579"/>
      <c r="AF52" s="579"/>
      <c r="AG52" s="579"/>
      <c r="AH52" s="579"/>
      <c r="AI52" s="579"/>
      <c r="AJ52" s="579"/>
      <c r="AK52" s="230"/>
      <c r="AL52" s="538"/>
      <c r="AM52" s="538"/>
      <c r="AN52" s="538"/>
      <c r="AO52" s="538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81"/>
      <c r="BH52" s="81"/>
      <c r="BI52" s="81"/>
      <c r="BJ52" s="81"/>
      <c r="BK52" s="81"/>
      <c r="BL52" s="81"/>
    </row>
    <row r="53" spans="1:78" s="89" customFormat="1" ht="22.5">
      <c r="A53" s="294" t="s">
        <v>449</v>
      </c>
      <c r="B53" s="536" t="s">
        <v>442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73"/>
      <c r="BH53" s="73"/>
      <c r="BI53" s="73"/>
      <c r="BJ53" s="73"/>
      <c r="BK53" s="73"/>
      <c r="BL53" s="73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</row>
    <row r="54" spans="1:78" s="89" customFormat="1" ht="22.5">
      <c r="A54" s="294"/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73"/>
      <c r="BH54" s="73"/>
      <c r="BI54" s="73"/>
      <c r="BJ54" s="73"/>
      <c r="BK54" s="73"/>
      <c r="BL54" s="73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</row>
    <row r="55" spans="1:64" s="63" customFormat="1" ht="22.5">
      <c r="A55" s="299" t="s">
        <v>450</v>
      </c>
      <c r="B55" s="536" t="s">
        <v>443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6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6"/>
      <c r="BL55" s="64"/>
    </row>
    <row r="56" spans="2:64" s="63" customFormat="1" ht="20.25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BL56" s="64"/>
    </row>
    <row r="57" spans="1:76" s="39" customFormat="1" ht="20.25" customHeight="1">
      <c r="A57" s="105" t="s">
        <v>444</v>
      </c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69"/>
      <c r="AL57" s="69"/>
      <c r="AM57" s="108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X57" s="109"/>
    </row>
    <row r="58" spans="2:76" s="74" customFormat="1" ht="19.5" customHeight="1">
      <c r="B58" s="96"/>
      <c r="AL58" s="82"/>
      <c r="AM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</row>
    <row r="59" spans="2:77" s="112" customFormat="1" ht="22.5">
      <c r="B59" s="531" t="s">
        <v>610</v>
      </c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531"/>
      <c r="W59" s="531"/>
      <c r="X59" s="531"/>
      <c r="Y59" s="53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1"/>
      <c r="AM59" s="531"/>
      <c r="AN59" s="531"/>
      <c r="AO59" s="531"/>
      <c r="AP59" s="531"/>
      <c r="AQ59" s="531"/>
      <c r="AR59" s="531"/>
      <c r="AS59" s="531"/>
      <c r="AT59" s="531"/>
      <c r="AU59" s="531"/>
      <c r="AV59" s="531"/>
      <c r="AW59" s="531"/>
      <c r="AX59" s="531"/>
      <c r="AY59" s="531"/>
      <c r="AZ59" s="531"/>
      <c r="BA59" s="531"/>
      <c r="BB59" s="531"/>
      <c r="BC59" s="531"/>
      <c r="BD59" s="531"/>
      <c r="BE59" s="531"/>
      <c r="BF59" s="531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</row>
    <row r="60" spans="2:77" s="112" customFormat="1" ht="22.5"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AT60" s="531"/>
      <c r="AU60" s="531"/>
      <c r="AV60" s="531"/>
      <c r="AW60" s="531"/>
      <c r="AX60" s="531"/>
      <c r="AY60" s="531"/>
      <c r="AZ60" s="531"/>
      <c r="BA60" s="531"/>
      <c r="BB60" s="531"/>
      <c r="BC60" s="531"/>
      <c r="BD60" s="531"/>
      <c r="BE60" s="531"/>
      <c r="BF60" s="531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</row>
    <row r="61" spans="2:77" s="74" customFormat="1" ht="20.25" customHeight="1">
      <c r="B61" s="586" t="s">
        <v>23</v>
      </c>
      <c r="C61" s="587"/>
      <c r="D61" s="588"/>
      <c r="E61" s="586" t="s">
        <v>109</v>
      </c>
      <c r="F61" s="587"/>
      <c r="G61" s="587"/>
      <c r="H61" s="587"/>
      <c r="I61" s="587"/>
      <c r="J61" s="587"/>
      <c r="K61" s="587"/>
      <c r="L61" s="587"/>
      <c r="M61" s="587"/>
      <c r="N61" s="587"/>
      <c r="O61" s="588"/>
      <c r="P61" s="586" t="s">
        <v>110</v>
      </c>
      <c r="Q61" s="587"/>
      <c r="R61" s="588"/>
      <c r="S61" s="586" t="s">
        <v>111</v>
      </c>
      <c r="T61" s="587"/>
      <c r="U61" s="588"/>
      <c r="V61" s="586" t="s">
        <v>112</v>
      </c>
      <c r="W61" s="587"/>
      <c r="X61" s="588"/>
      <c r="Y61" s="618" t="s">
        <v>441</v>
      </c>
      <c r="Z61" s="618"/>
      <c r="AA61" s="567" t="s">
        <v>564</v>
      </c>
      <c r="AB61" s="568"/>
      <c r="AC61" s="568"/>
      <c r="AD61" s="569"/>
      <c r="AE61" s="567" t="s">
        <v>114</v>
      </c>
      <c r="AF61" s="568"/>
      <c r="AG61" s="568"/>
      <c r="AH61" s="568"/>
      <c r="AI61" s="568"/>
      <c r="AJ61" s="569"/>
      <c r="AL61" s="567" t="s">
        <v>120</v>
      </c>
      <c r="AM61" s="568"/>
      <c r="AN61" s="568"/>
      <c r="AO61" s="568"/>
      <c r="AP61" s="568"/>
      <c r="AQ61" s="569"/>
      <c r="AR61" s="671" t="s">
        <v>542</v>
      </c>
      <c r="AS61" s="671"/>
      <c r="AT61" s="671"/>
      <c r="AU61" s="671"/>
      <c r="AV61" s="671"/>
      <c r="AW61" s="671"/>
      <c r="AX61" s="671"/>
      <c r="AY61" s="671"/>
      <c r="AZ61" s="671"/>
      <c r="BA61" s="671"/>
      <c r="BB61" s="671"/>
      <c r="BC61" s="567" t="s">
        <v>564</v>
      </c>
      <c r="BD61" s="568"/>
      <c r="BE61" s="568"/>
      <c r="BF61" s="569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</row>
    <row r="62" spans="2:77" s="74" customFormat="1" ht="20.25" customHeight="1">
      <c r="B62" s="589"/>
      <c r="C62" s="590"/>
      <c r="D62" s="591"/>
      <c r="E62" s="589"/>
      <c r="F62" s="590"/>
      <c r="G62" s="590"/>
      <c r="H62" s="590"/>
      <c r="I62" s="590"/>
      <c r="J62" s="590"/>
      <c r="K62" s="590"/>
      <c r="L62" s="590"/>
      <c r="M62" s="590"/>
      <c r="N62" s="590"/>
      <c r="O62" s="591"/>
      <c r="P62" s="589"/>
      <c r="Q62" s="590"/>
      <c r="R62" s="591"/>
      <c r="S62" s="589"/>
      <c r="T62" s="590"/>
      <c r="U62" s="591"/>
      <c r="V62" s="589"/>
      <c r="W62" s="590"/>
      <c r="X62" s="591"/>
      <c r="Y62" s="618"/>
      <c r="Z62" s="618"/>
      <c r="AA62" s="570"/>
      <c r="AB62" s="571"/>
      <c r="AC62" s="571"/>
      <c r="AD62" s="572"/>
      <c r="AE62" s="570"/>
      <c r="AF62" s="571"/>
      <c r="AG62" s="571"/>
      <c r="AH62" s="571"/>
      <c r="AI62" s="571"/>
      <c r="AJ62" s="572"/>
      <c r="AL62" s="570"/>
      <c r="AM62" s="571"/>
      <c r="AN62" s="571"/>
      <c r="AO62" s="571"/>
      <c r="AP62" s="571"/>
      <c r="AQ62" s="572"/>
      <c r="AR62" s="671"/>
      <c r="AS62" s="671"/>
      <c r="AT62" s="671"/>
      <c r="AU62" s="671"/>
      <c r="AV62" s="671"/>
      <c r="AW62" s="671"/>
      <c r="AX62" s="671"/>
      <c r="AY62" s="671"/>
      <c r="AZ62" s="671"/>
      <c r="BA62" s="671"/>
      <c r="BB62" s="671"/>
      <c r="BC62" s="570"/>
      <c r="BD62" s="571"/>
      <c r="BE62" s="571"/>
      <c r="BF62" s="57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</row>
    <row r="63" spans="2:77" s="74" customFormat="1" ht="20.25" customHeight="1">
      <c r="B63" s="589"/>
      <c r="C63" s="590"/>
      <c r="D63" s="591"/>
      <c r="E63" s="589"/>
      <c r="F63" s="590"/>
      <c r="G63" s="590"/>
      <c r="H63" s="590"/>
      <c r="I63" s="590"/>
      <c r="J63" s="590"/>
      <c r="K63" s="590"/>
      <c r="L63" s="590"/>
      <c r="M63" s="590"/>
      <c r="N63" s="590"/>
      <c r="O63" s="591"/>
      <c r="P63" s="589"/>
      <c r="Q63" s="590"/>
      <c r="R63" s="591"/>
      <c r="S63" s="589"/>
      <c r="T63" s="590"/>
      <c r="U63" s="591"/>
      <c r="V63" s="589"/>
      <c r="W63" s="590"/>
      <c r="X63" s="591"/>
      <c r="Y63" s="618"/>
      <c r="Z63" s="618"/>
      <c r="AA63" s="570"/>
      <c r="AB63" s="571"/>
      <c r="AC63" s="571"/>
      <c r="AD63" s="572"/>
      <c r="AE63" s="570"/>
      <c r="AF63" s="571"/>
      <c r="AG63" s="571"/>
      <c r="AH63" s="571"/>
      <c r="AI63" s="571"/>
      <c r="AJ63" s="572"/>
      <c r="AL63" s="570"/>
      <c r="AM63" s="571"/>
      <c r="AN63" s="571"/>
      <c r="AO63" s="571"/>
      <c r="AP63" s="571"/>
      <c r="AQ63" s="572"/>
      <c r="AR63" s="671"/>
      <c r="AS63" s="671"/>
      <c r="AT63" s="671"/>
      <c r="AU63" s="671"/>
      <c r="AV63" s="671"/>
      <c r="AW63" s="671"/>
      <c r="AX63" s="671"/>
      <c r="AY63" s="671"/>
      <c r="AZ63" s="671"/>
      <c r="BA63" s="671"/>
      <c r="BB63" s="671"/>
      <c r="BC63" s="570"/>
      <c r="BD63" s="571"/>
      <c r="BE63" s="571"/>
      <c r="BF63" s="57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</row>
    <row r="64" spans="2:77" s="74" customFormat="1" ht="20.25" customHeight="1">
      <c r="B64" s="592"/>
      <c r="C64" s="593"/>
      <c r="D64" s="594"/>
      <c r="E64" s="592"/>
      <c r="F64" s="593"/>
      <c r="G64" s="593"/>
      <c r="H64" s="593"/>
      <c r="I64" s="593"/>
      <c r="J64" s="593"/>
      <c r="K64" s="593"/>
      <c r="L64" s="593"/>
      <c r="M64" s="593"/>
      <c r="N64" s="593"/>
      <c r="O64" s="594"/>
      <c r="P64" s="592"/>
      <c r="Q64" s="593"/>
      <c r="R64" s="594"/>
      <c r="S64" s="592"/>
      <c r="T64" s="593"/>
      <c r="U64" s="594"/>
      <c r="V64" s="592"/>
      <c r="W64" s="593"/>
      <c r="X64" s="594"/>
      <c r="Y64" s="618"/>
      <c r="Z64" s="618"/>
      <c r="AA64" s="573"/>
      <c r="AB64" s="574"/>
      <c r="AC64" s="574"/>
      <c r="AD64" s="575"/>
      <c r="AE64" s="573"/>
      <c r="AF64" s="574"/>
      <c r="AG64" s="574"/>
      <c r="AH64" s="574"/>
      <c r="AI64" s="574"/>
      <c r="AJ64" s="575"/>
      <c r="AL64" s="573"/>
      <c r="AM64" s="574"/>
      <c r="AN64" s="574"/>
      <c r="AO64" s="574"/>
      <c r="AP64" s="574"/>
      <c r="AQ64" s="575"/>
      <c r="AR64" s="671"/>
      <c r="AS64" s="671"/>
      <c r="AT64" s="671"/>
      <c r="AU64" s="671"/>
      <c r="AV64" s="671"/>
      <c r="AW64" s="671"/>
      <c r="AX64" s="671"/>
      <c r="AY64" s="671"/>
      <c r="AZ64" s="671"/>
      <c r="BA64" s="671"/>
      <c r="BB64" s="671"/>
      <c r="BC64" s="573"/>
      <c r="BD64" s="574"/>
      <c r="BE64" s="574"/>
      <c r="BF64" s="575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</row>
    <row r="65" spans="1:77" s="74" customFormat="1" ht="20.25" customHeight="1">
      <c r="A65" s="82"/>
      <c r="B65" s="597" t="s">
        <v>31</v>
      </c>
      <c r="C65" s="598"/>
      <c r="D65" s="599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609"/>
      <c r="AB65" s="609"/>
      <c r="AC65" s="609"/>
      <c r="AD65" s="609"/>
      <c r="AE65" s="606" t="s">
        <v>515</v>
      </c>
      <c r="AF65" s="607"/>
      <c r="AG65" s="607"/>
      <c r="AH65" s="607"/>
      <c r="AI65" s="607"/>
      <c r="AJ65" s="608"/>
      <c r="AK65" s="82"/>
      <c r="AL65" s="606" t="s">
        <v>514</v>
      </c>
      <c r="AM65" s="607"/>
      <c r="AN65" s="607"/>
      <c r="AO65" s="607"/>
      <c r="AP65" s="607"/>
      <c r="AQ65" s="608"/>
      <c r="AR65" s="610" t="s">
        <v>516</v>
      </c>
      <c r="AS65" s="610"/>
      <c r="AT65" s="610"/>
      <c r="AU65" s="610"/>
      <c r="AV65" s="610"/>
      <c r="AW65" s="610"/>
      <c r="AX65" s="610"/>
      <c r="AY65" s="610"/>
      <c r="AZ65" s="610"/>
      <c r="BA65" s="610"/>
      <c r="BB65" s="610"/>
      <c r="BC65" s="609"/>
      <c r="BD65" s="609"/>
      <c r="BE65" s="609"/>
      <c r="BF65" s="609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</row>
    <row r="66" spans="2:58" ht="20.25" customHeight="1">
      <c r="B66" s="597" t="s">
        <v>32</v>
      </c>
      <c r="C66" s="598"/>
      <c r="D66" s="599"/>
      <c r="E66" s="578"/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6"/>
      <c r="Q66" s="576"/>
      <c r="R66" s="576"/>
      <c r="S66" s="576"/>
      <c r="T66" s="576"/>
      <c r="U66" s="576"/>
      <c r="V66" s="576"/>
      <c r="W66" s="576"/>
      <c r="X66" s="576"/>
      <c r="Y66" s="576"/>
      <c r="Z66" s="576"/>
      <c r="AA66" s="609"/>
      <c r="AB66" s="609"/>
      <c r="AC66" s="609"/>
      <c r="AD66" s="609"/>
      <c r="AE66" s="606"/>
      <c r="AF66" s="607"/>
      <c r="AG66" s="607"/>
      <c r="AH66" s="607"/>
      <c r="AI66" s="607"/>
      <c r="AJ66" s="608"/>
      <c r="AL66" s="606"/>
      <c r="AM66" s="607"/>
      <c r="AN66" s="607"/>
      <c r="AO66" s="607"/>
      <c r="AP66" s="607"/>
      <c r="AQ66" s="608"/>
      <c r="AR66" s="610"/>
      <c r="AS66" s="610"/>
      <c r="AT66" s="610"/>
      <c r="AU66" s="610"/>
      <c r="AV66" s="610"/>
      <c r="AW66" s="610"/>
      <c r="AX66" s="610"/>
      <c r="AY66" s="610"/>
      <c r="AZ66" s="610"/>
      <c r="BA66" s="610"/>
      <c r="BB66" s="610"/>
      <c r="BC66" s="609"/>
      <c r="BD66" s="609"/>
      <c r="BE66" s="609"/>
      <c r="BF66" s="609"/>
    </row>
    <row r="67" spans="2:58" ht="20.25" customHeight="1">
      <c r="B67" s="597" t="s">
        <v>115</v>
      </c>
      <c r="C67" s="598"/>
      <c r="D67" s="599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609"/>
      <c r="AB67" s="609"/>
      <c r="AC67" s="609"/>
      <c r="AD67" s="609"/>
      <c r="AE67" s="606"/>
      <c r="AF67" s="607"/>
      <c r="AG67" s="607"/>
      <c r="AH67" s="607"/>
      <c r="AI67" s="607"/>
      <c r="AJ67" s="608"/>
      <c r="AL67" s="606"/>
      <c r="AM67" s="607"/>
      <c r="AN67" s="607"/>
      <c r="AO67" s="607"/>
      <c r="AP67" s="607"/>
      <c r="AQ67" s="608"/>
      <c r="AR67" s="610"/>
      <c r="AS67" s="610"/>
      <c r="AT67" s="610"/>
      <c r="AU67" s="610"/>
      <c r="AV67" s="610"/>
      <c r="AW67" s="610"/>
      <c r="AX67" s="610"/>
      <c r="AY67" s="610"/>
      <c r="AZ67" s="610"/>
      <c r="BA67" s="610"/>
      <c r="BB67" s="610"/>
      <c r="BC67" s="609"/>
      <c r="BD67" s="609"/>
      <c r="BE67" s="609"/>
      <c r="BF67" s="609"/>
    </row>
    <row r="68" spans="2:58" ht="20.25" customHeight="1">
      <c r="B68" s="597" t="s">
        <v>116</v>
      </c>
      <c r="C68" s="598"/>
      <c r="D68" s="599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6"/>
      <c r="Q68" s="576"/>
      <c r="R68" s="576"/>
      <c r="S68" s="576"/>
      <c r="T68" s="576"/>
      <c r="U68" s="576"/>
      <c r="V68" s="576"/>
      <c r="W68" s="576"/>
      <c r="X68" s="576"/>
      <c r="Y68" s="576"/>
      <c r="Z68" s="576"/>
      <c r="AA68" s="609"/>
      <c r="AB68" s="609"/>
      <c r="AC68" s="609"/>
      <c r="AD68" s="609"/>
      <c r="AE68" s="606"/>
      <c r="AF68" s="607"/>
      <c r="AG68" s="607"/>
      <c r="AH68" s="607"/>
      <c r="AI68" s="607"/>
      <c r="AJ68" s="608"/>
      <c r="AL68" s="606"/>
      <c r="AM68" s="607"/>
      <c r="AN68" s="607"/>
      <c r="AO68" s="607"/>
      <c r="AP68" s="607"/>
      <c r="AQ68" s="608"/>
      <c r="AR68" s="610"/>
      <c r="AS68" s="610"/>
      <c r="AT68" s="610"/>
      <c r="AU68" s="610"/>
      <c r="AV68" s="610"/>
      <c r="AW68" s="610"/>
      <c r="AX68" s="610"/>
      <c r="AY68" s="610"/>
      <c r="AZ68" s="610"/>
      <c r="BA68" s="610"/>
      <c r="BB68" s="610"/>
      <c r="BC68" s="609"/>
      <c r="BD68" s="609"/>
      <c r="BE68" s="609"/>
      <c r="BF68" s="609"/>
    </row>
    <row r="69" spans="2:58" ht="20.25" customHeight="1">
      <c r="B69" s="597" t="s">
        <v>117</v>
      </c>
      <c r="C69" s="598"/>
      <c r="D69" s="599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576"/>
      <c r="AA69" s="609"/>
      <c r="AB69" s="609"/>
      <c r="AC69" s="609"/>
      <c r="AD69" s="609"/>
      <c r="AE69" s="606"/>
      <c r="AF69" s="607"/>
      <c r="AG69" s="607"/>
      <c r="AH69" s="607"/>
      <c r="AI69" s="607"/>
      <c r="AJ69" s="608"/>
      <c r="AL69" s="606"/>
      <c r="AM69" s="607"/>
      <c r="AN69" s="607"/>
      <c r="AO69" s="607"/>
      <c r="AP69" s="607"/>
      <c r="AQ69" s="608"/>
      <c r="AR69" s="610"/>
      <c r="AS69" s="610"/>
      <c r="AT69" s="610"/>
      <c r="AU69" s="610"/>
      <c r="AV69" s="610"/>
      <c r="AW69" s="610"/>
      <c r="AX69" s="610"/>
      <c r="AY69" s="610"/>
      <c r="AZ69" s="610"/>
      <c r="BA69" s="610"/>
      <c r="BB69" s="610"/>
      <c r="BC69" s="609"/>
      <c r="BD69" s="609"/>
      <c r="BE69" s="609"/>
      <c r="BF69" s="609"/>
    </row>
    <row r="70" spans="2:58" ht="20.25" customHeight="1">
      <c r="B70" s="597" t="s">
        <v>346</v>
      </c>
      <c r="C70" s="598"/>
      <c r="D70" s="599"/>
      <c r="E70" s="578"/>
      <c r="F70" s="578"/>
      <c r="G70" s="578"/>
      <c r="H70" s="578"/>
      <c r="I70" s="578"/>
      <c r="J70" s="578"/>
      <c r="K70" s="578"/>
      <c r="L70" s="578"/>
      <c r="M70" s="578"/>
      <c r="N70" s="578"/>
      <c r="O70" s="578"/>
      <c r="P70" s="576"/>
      <c r="Q70" s="576"/>
      <c r="R70" s="576"/>
      <c r="S70" s="576"/>
      <c r="T70" s="576"/>
      <c r="U70" s="576"/>
      <c r="V70" s="576"/>
      <c r="W70" s="576"/>
      <c r="X70" s="576"/>
      <c r="Y70" s="576"/>
      <c r="Z70" s="576"/>
      <c r="AA70" s="609"/>
      <c r="AB70" s="609"/>
      <c r="AC70" s="609"/>
      <c r="AD70" s="609"/>
      <c r="AE70" s="606"/>
      <c r="AF70" s="607"/>
      <c r="AG70" s="607"/>
      <c r="AH70" s="607"/>
      <c r="AI70" s="607"/>
      <c r="AJ70" s="608"/>
      <c r="AL70" s="606"/>
      <c r="AM70" s="607"/>
      <c r="AN70" s="607"/>
      <c r="AO70" s="607"/>
      <c r="AP70" s="607"/>
      <c r="AQ70" s="608"/>
      <c r="AR70" s="610"/>
      <c r="AS70" s="610"/>
      <c r="AT70" s="610"/>
      <c r="AU70" s="610"/>
      <c r="AV70" s="610"/>
      <c r="AW70" s="610"/>
      <c r="AX70" s="610"/>
      <c r="AY70" s="610"/>
      <c r="AZ70" s="610"/>
      <c r="BA70" s="610"/>
      <c r="BB70" s="610"/>
      <c r="BC70" s="609"/>
      <c r="BD70" s="609"/>
      <c r="BE70" s="609"/>
      <c r="BF70" s="609"/>
    </row>
    <row r="71" spans="2:58" ht="20.25" customHeight="1">
      <c r="B71" s="597" t="s">
        <v>347</v>
      </c>
      <c r="C71" s="598"/>
      <c r="D71" s="599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609"/>
      <c r="AB71" s="609"/>
      <c r="AC71" s="609"/>
      <c r="AD71" s="609"/>
      <c r="AE71" s="606"/>
      <c r="AF71" s="607"/>
      <c r="AG71" s="607"/>
      <c r="AH71" s="607"/>
      <c r="AI71" s="607"/>
      <c r="AJ71" s="608"/>
      <c r="AL71" s="606"/>
      <c r="AM71" s="607"/>
      <c r="AN71" s="607"/>
      <c r="AO71" s="607"/>
      <c r="AP71" s="607"/>
      <c r="AQ71" s="608"/>
      <c r="AR71" s="610"/>
      <c r="AS71" s="610"/>
      <c r="AT71" s="610"/>
      <c r="AU71" s="610"/>
      <c r="AV71" s="610"/>
      <c r="AW71" s="610"/>
      <c r="AX71" s="610"/>
      <c r="AY71" s="610"/>
      <c r="AZ71" s="610"/>
      <c r="BA71" s="610"/>
      <c r="BB71" s="610"/>
      <c r="BC71" s="609"/>
      <c r="BD71" s="609"/>
      <c r="BE71" s="609"/>
      <c r="BF71" s="609"/>
    </row>
    <row r="72" spans="2:58" ht="20.25" customHeight="1">
      <c r="B72" s="597" t="s">
        <v>348</v>
      </c>
      <c r="C72" s="598"/>
      <c r="D72" s="599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6"/>
      <c r="Q72" s="576"/>
      <c r="R72" s="576"/>
      <c r="S72" s="576"/>
      <c r="T72" s="576"/>
      <c r="U72" s="576"/>
      <c r="V72" s="576"/>
      <c r="W72" s="576"/>
      <c r="X72" s="576"/>
      <c r="Y72" s="576"/>
      <c r="Z72" s="576"/>
      <c r="AA72" s="609"/>
      <c r="AB72" s="609"/>
      <c r="AC72" s="609"/>
      <c r="AD72" s="609"/>
      <c r="AE72" s="606"/>
      <c r="AF72" s="607"/>
      <c r="AG72" s="607"/>
      <c r="AH72" s="607"/>
      <c r="AI72" s="607"/>
      <c r="AJ72" s="608"/>
      <c r="AL72" s="606"/>
      <c r="AM72" s="607"/>
      <c r="AN72" s="607"/>
      <c r="AO72" s="607"/>
      <c r="AP72" s="607"/>
      <c r="AQ72" s="608"/>
      <c r="AR72" s="610"/>
      <c r="AS72" s="610"/>
      <c r="AT72" s="610"/>
      <c r="AU72" s="610"/>
      <c r="AV72" s="610"/>
      <c r="AW72" s="610"/>
      <c r="AX72" s="610"/>
      <c r="AY72" s="610"/>
      <c r="AZ72" s="610"/>
      <c r="BA72" s="610"/>
      <c r="BB72" s="610"/>
      <c r="BC72" s="609"/>
      <c r="BD72" s="609"/>
      <c r="BE72" s="609"/>
      <c r="BF72" s="609"/>
    </row>
    <row r="73" spans="2:58" ht="20.25" customHeight="1">
      <c r="B73" s="597" t="s">
        <v>349</v>
      </c>
      <c r="C73" s="598"/>
      <c r="D73" s="599"/>
      <c r="E73" s="578"/>
      <c r="F73" s="578"/>
      <c r="G73" s="578"/>
      <c r="H73" s="578"/>
      <c r="I73" s="578"/>
      <c r="J73" s="578"/>
      <c r="K73" s="578"/>
      <c r="L73" s="578"/>
      <c r="M73" s="578"/>
      <c r="N73" s="578"/>
      <c r="O73" s="578"/>
      <c r="P73" s="576"/>
      <c r="Q73" s="576"/>
      <c r="R73" s="576"/>
      <c r="S73" s="576"/>
      <c r="T73" s="576"/>
      <c r="U73" s="576"/>
      <c r="V73" s="576"/>
      <c r="W73" s="576"/>
      <c r="X73" s="576"/>
      <c r="Y73" s="576"/>
      <c r="Z73" s="576"/>
      <c r="AA73" s="609"/>
      <c r="AB73" s="609"/>
      <c r="AC73" s="609"/>
      <c r="AD73" s="609"/>
      <c r="AE73" s="606"/>
      <c r="AF73" s="607"/>
      <c r="AG73" s="607"/>
      <c r="AH73" s="607"/>
      <c r="AI73" s="607"/>
      <c r="AJ73" s="608"/>
      <c r="AL73" s="606"/>
      <c r="AM73" s="607"/>
      <c r="AN73" s="607"/>
      <c r="AO73" s="607"/>
      <c r="AP73" s="607"/>
      <c r="AQ73" s="608"/>
      <c r="AR73" s="610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  <c r="BC73" s="609"/>
      <c r="BD73" s="609"/>
      <c r="BE73" s="609"/>
      <c r="BF73" s="609"/>
    </row>
    <row r="74" spans="2:58" ht="20.25" customHeight="1">
      <c r="B74" s="597" t="s">
        <v>350</v>
      </c>
      <c r="C74" s="598"/>
      <c r="D74" s="599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6"/>
      <c r="Q74" s="576"/>
      <c r="R74" s="576"/>
      <c r="S74" s="576"/>
      <c r="T74" s="576"/>
      <c r="U74" s="576"/>
      <c r="V74" s="576"/>
      <c r="W74" s="576"/>
      <c r="X74" s="576"/>
      <c r="Y74" s="576"/>
      <c r="Z74" s="576"/>
      <c r="AA74" s="609"/>
      <c r="AB74" s="609"/>
      <c r="AC74" s="609"/>
      <c r="AD74" s="609"/>
      <c r="AE74" s="606"/>
      <c r="AF74" s="607"/>
      <c r="AG74" s="607"/>
      <c r="AH74" s="607"/>
      <c r="AI74" s="607"/>
      <c r="AJ74" s="608"/>
      <c r="AL74" s="606"/>
      <c r="AM74" s="607"/>
      <c r="AN74" s="607"/>
      <c r="AO74" s="607"/>
      <c r="AP74" s="607"/>
      <c r="AQ74" s="608"/>
      <c r="AR74" s="610"/>
      <c r="AS74" s="610"/>
      <c r="AT74" s="610"/>
      <c r="AU74" s="610"/>
      <c r="AV74" s="610"/>
      <c r="AW74" s="610"/>
      <c r="AX74" s="610"/>
      <c r="AY74" s="610"/>
      <c r="AZ74" s="610"/>
      <c r="BA74" s="610"/>
      <c r="BB74" s="610"/>
      <c r="BC74" s="609"/>
      <c r="BD74" s="609"/>
      <c r="BE74" s="609"/>
      <c r="BF74" s="609"/>
    </row>
    <row r="75" spans="2:58" ht="20.25" customHeight="1">
      <c r="B75" s="638" t="s">
        <v>13</v>
      </c>
      <c r="C75" s="668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7">
        <f>SUM(AA65:AD74)</f>
        <v>0</v>
      </c>
      <c r="AB75" s="667"/>
      <c r="AC75" s="667"/>
      <c r="AD75" s="667"/>
      <c r="AE75" s="600"/>
      <c r="AF75" s="601"/>
      <c r="AG75" s="601"/>
      <c r="AH75" s="601"/>
      <c r="AI75" s="601"/>
      <c r="AJ75" s="602"/>
      <c r="AK75" s="289"/>
      <c r="AL75" s="600"/>
      <c r="AM75" s="601"/>
      <c r="AN75" s="601"/>
      <c r="AO75" s="601"/>
      <c r="AP75" s="601"/>
      <c r="AQ75" s="602"/>
      <c r="AR75" s="678"/>
      <c r="AS75" s="678"/>
      <c r="AT75" s="678"/>
      <c r="AU75" s="678"/>
      <c r="AV75" s="678"/>
      <c r="AW75" s="678"/>
      <c r="AX75" s="678"/>
      <c r="AY75" s="678"/>
      <c r="AZ75" s="678"/>
      <c r="BA75" s="678"/>
      <c r="BB75" s="678"/>
      <c r="BC75" s="667">
        <f>SUM(BC65:BF74)</f>
        <v>0</v>
      </c>
      <c r="BD75" s="667"/>
      <c r="BE75" s="667"/>
      <c r="BF75" s="667"/>
    </row>
    <row r="76" spans="2:58" ht="20.25" customHeight="1">
      <c r="B76" s="669"/>
      <c r="C76" s="670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67"/>
      <c r="AB76" s="667"/>
      <c r="AC76" s="667"/>
      <c r="AD76" s="667"/>
      <c r="AE76" s="603"/>
      <c r="AF76" s="604"/>
      <c r="AG76" s="604"/>
      <c r="AH76" s="604"/>
      <c r="AI76" s="604"/>
      <c r="AJ76" s="605"/>
      <c r="AK76" s="289"/>
      <c r="AL76" s="603"/>
      <c r="AM76" s="604"/>
      <c r="AN76" s="604"/>
      <c r="AO76" s="604"/>
      <c r="AP76" s="604"/>
      <c r="AQ76" s="605"/>
      <c r="AR76" s="678"/>
      <c r="AS76" s="678"/>
      <c r="AT76" s="678"/>
      <c r="AU76" s="678"/>
      <c r="AV76" s="678"/>
      <c r="AW76" s="678"/>
      <c r="AX76" s="678"/>
      <c r="AY76" s="678"/>
      <c r="AZ76" s="678"/>
      <c r="BA76" s="678"/>
      <c r="BB76" s="678"/>
      <c r="BC76" s="667"/>
      <c r="BD76" s="667"/>
      <c r="BE76" s="667"/>
      <c r="BF76" s="667"/>
    </row>
    <row r="77" spans="1:58" ht="21.75" customHeight="1">
      <c r="A77" s="295" t="s">
        <v>449</v>
      </c>
      <c r="B77" s="536" t="s">
        <v>445</v>
      </c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536"/>
      <c r="AI77" s="536"/>
      <c r="AJ77" s="536"/>
      <c r="AK77" s="536"/>
      <c r="AL77" s="536"/>
      <c r="AM77" s="536"/>
      <c r="AN77" s="536"/>
      <c r="AO77" s="536"/>
      <c r="AP77" s="536"/>
      <c r="AQ77" s="536"/>
      <c r="AR77" s="536"/>
      <c r="AS77" s="536"/>
      <c r="AT77" s="536"/>
      <c r="AU77" s="536"/>
      <c r="AV77" s="536"/>
      <c r="AW77" s="536"/>
      <c r="AX77" s="536"/>
      <c r="AY77" s="536"/>
      <c r="AZ77" s="536"/>
      <c r="BA77" s="536"/>
      <c r="BB77" s="536"/>
      <c r="BC77" s="536"/>
      <c r="BD77" s="536"/>
      <c r="BE77" s="536"/>
      <c r="BF77" s="536"/>
    </row>
    <row r="78" spans="1:58" ht="25.5" customHeight="1">
      <c r="A78" s="295"/>
      <c r="B78" s="536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36"/>
      <c r="AE78" s="536"/>
      <c r="AF78" s="536"/>
      <c r="AG78" s="536"/>
      <c r="AH78" s="536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6"/>
      <c r="AV78" s="536"/>
      <c r="AW78" s="536"/>
      <c r="AX78" s="536"/>
      <c r="AY78" s="536"/>
      <c r="AZ78" s="536"/>
      <c r="BA78" s="536"/>
      <c r="BB78" s="536"/>
      <c r="BC78" s="536"/>
      <c r="BD78" s="536"/>
      <c r="BE78" s="536"/>
      <c r="BF78" s="536"/>
    </row>
    <row r="79" spans="1:58" ht="26.25" customHeight="1">
      <c r="A79" s="295" t="s">
        <v>450</v>
      </c>
      <c r="B79" s="536" t="s">
        <v>501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</row>
    <row r="80" spans="1:58" ht="24.75" customHeight="1">
      <c r="A80" s="295"/>
      <c r="B80" s="536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536"/>
      <c r="AL80" s="536"/>
      <c r="AM80" s="536"/>
      <c r="AN80" s="536"/>
      <c r="AO80" s="536"/>
      <c r="AP80" s="536"/>
      <c r="AQ80" s="536"/>
      <c r="AR80" s="536"/>
      <c r="AS80" s="536"/>
      <c r="AT80" s="536"/>
      <c r="AU80" s="536"/>
      <c r="AV80" s="536"/>
      <c r="AW80" s="536"/>
      <c r="AX80" s="536"/>
      <c r="AY80" s="536"/>
      <c r="AZ80" s="536"/>
      <c r="BA80" s="536"/>
      <c r="BB80" s="536"/>
      <c r="BC80" s="536"/>
      <c r="BD80" s="536"/>
      <c r="BE80" s="536"/>
      <c r="BF80" s="536"/>
    </row>
    <row r="81" spans="1:58" ht="24.75" customHeight="1">
      <c r="A81" s="295" t="s">
        <v>451</v>
      </c>
      <c r="B81" s="536" t="s">
        <v>611</v>
      </c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536"/>
      <c r="AL81" s="536"/>
      <c r="AM81" s="536"/>
      <c r="AN81" s="536"/>
      <c r="AO81" s="536"/>
      <c r="AP81" s="536"/>
      <c r="AQ81" s="536"/>
      <c r="AR81" s="536"/>
      <c r="AS81" s="536"/>
      <c r="AT81" s="536"/>
      <c r="AU81" s="536"/>
      <c r="AV81" s="536"/>
      <c r="AW81" s="536"/>
      <c r="AX81" s="536"/>
      <c r="AY81" s="536"/>
      <c r="AZ81" s="536"/>
      <c r="BA81" s="536"/>
      <c r="BB81" s="536"/>
      <c r="BC81" s="536"/>
      <c r="BD81" s="536"/>
      <c r="BE81" s="536"/>
      <c r="BF81" s="536"/>
    </row>
    <row r="82" spans="1:58" ht="24.75" customHeight="1">
      <c r="A82" s="295"/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</row>
    <row r="84" spans="2:58" s="290" customFormat="1" ht="22.5">
      <c r="B84" s="531" t="s">
        <v>530</v>
      </c>
      <c r="C84" s="531"/>
      <c r="D84" s="531"/>
      <c r="E84" s="531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31"/>
      <c r="AH84" s="531"/>
      <c r="AI84" s="531"/>
      <c r="AJ84" s="531"/>
      <c r="AK84" s="531"/>
      <c r="AL84" s="531"/>
      <c r="AM84" s="531"/>
      <c r="AN84" s="531"/>
      <c r="AO84" s="531"/>
      <c r="AP84" s="531"/>
      <c r="AQ84" s="531"/>
      <c r="AR84" s="531"/>
      <c r="AS84" s="531"/>
      <c r="AT84" s="531"/>
      <c r="AU84" s="531"/>
      <c r="AV84" s="531"/>
      <c r="AW84" s="531"/>
      <c r="AX84" s="531"/>
      <c r="AY84" s="531"/>
      <c r="AZ84" s="531"/>
      <c r="BA84" s="531"/>
      <c r="BB84" s="531"/>
      <c r="BC84" s="531"/>
      <c r="BD84" s="531"/>
      <c r="BE84" s="531"/>
      <c r="BF84" s="531"/>
    </row>
    <row r="85" spans="2:58" s="290" customFormat="1" ht="22.5">
      <c r="B85" s="531"/>
      <c r="C85" s="531"/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1"/>
      <c r="W85" s="531"/>
      <c r="X85" s="531"/>
      <c r="Y85" s="531"/>
      <c r="Z85" s="531"/>
      <c r="AA85" s="531"/>
      <c r="AB85" s="531"/>
      <c r="AC85" s="531"/>
      <c r="AD85" s="531"/>
      <c r="AE85" s="531"/>
      <c r="AF85" s="531"/>
      <c r="AG85" s="531"/>
      <c r="AH85" s="531"/>
      <c r="AI85" s="531"/>
      <c r="AJ85" s="531"/>
      <c r="AK85" s="531"/>
      <c r="AL85" s="531"/>
      <c r="AM85" s="531"/>
      <c r="AN85" s="531"/>
      <c r="AO85" s="531"/>
      <c r="AP85" s="531"/>
      <c r="AQ85" s="531"/>
      <c r="AR85" s="531"/>
      <c r="AS85" s="531"/>
      <c r="AT85" s="531"/>
      <c r="AU85" s="531"/>
      <c r="AV85" s="531"/>
      <c r="AW85" s="531"/>
      <c r="AX85" s="531"/>
      <c r="AY85" s="531"/>
      <c r="AZ85" s="531"/>
      <c r="BA85" s="531"/>
      <c r="BB85" s="531"/>
      <c r="BC85" s="531"/>
      <c r="BD85" s="531"/>
      <c r="BE85" s="531"/>
      <c r="BF85" s="531"/>
    </row>
    <row r="86" spans="2:58" ht="20.25" customHeight="1">
      <c r="B86" s="595" t="s">
        <v>23</v>
      </c>
      <c r="C86" s="595"/>
      <c r="D86" s="595"/>
      <c r="E86" s="618" t="s">
        <v>531</v>
      </c>
      <c r="F86" s="618"/>
      <c r="G86" s="618"/>
      <c r="H86" s="618"/>
      <c r="I86" s="618"/>
      <c r="J86" s="618"/>
      <c r="K86" s="618"/>
      <c r="L86" s="618"/>
      <c r="M86" s="618"/>
      <c r="N86" s="618"/>
      <c r="O86" s="618" t="s">
        <v>121</v>
      </c>
      <c r="P86" s="618"/>
      <c r="Q86" s="618"/>
      <c r="R86" s="618"/>
      <c r="S86" s="618"/>
      <c r="T86" s="618" t="s">
        <v>122</v>
      </c>
      <c r="U86" s="618"/>
      <c r="V86" s="618"/>
      <c r="W86" s="618"/>
      <c r="X86" s="618"/>
      <c r="Y86" s="586" t="s">
        <v>20</v>
      </c>
      <c r="Z86" s="622"/>
      <c r="AA86" s="623"/>
      <c r="AB86" s="567" t="s">
        <v>412</v>
      </c>
      <c r="AC86" s="568"/>
      <c r="AD86" s="568"/>
      <c r="AE86" s="569"/>
      <c r="AF86" s="567" t="s">
        <v>549</v>
      </c>
      <c r="AG86" s="627"/>
      <c r="AH86" s="627"/>
      <c r="AI86" s="627"/>
      <c r="AJ86" s="628"/>
      <c r="AL86" s="567" t="s">
        <v>120</v>
      </c>
      <c r="AM86" s="662"/>
      <c r="AN86" s="662"/>
      <c r="AO86" s="662"/>
      <c r="AP86" s="662"/>
      <c r="AQ86" s="663"/>
      <c r="AR86" s="567" t="s">
        <v>527</v>
      </c>
      <c r="AS86" s="568"/>
      <c r="AT86" s="568"/>
      <c r="AU86" s="568"/>
      <c r="AV86" s="568"/>
      <c r="AW86" s="568"/>
      <c r="AX86" s="568"/>
      <c r="AY86" s="568"/>
      <c r="AZ86" s="568"/>
      <c r="BA86" s="569"/>
      <c r="BB86" s="567" t="s">
        <v>550</v>
      </c>
      <c r="BC86" s="627"/>
      <c r="BD86" s="627"/>
      <c r="BE86" s="627"/>
      <c r="BF86" s="628"/>
    </row>
    <row r="87" spans="2:58" ht="20.25" customHeight="1">
      <c r="B87" s="596"/>
      <c r="C87" s="596"/>
      <c r="D87" s="596"/>
      <c r="E87" s="618"/>
      <c r="F87" s="618"/>
      <c r="G87" s="618"/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8"/>
      <c r="T87" s="618"/>
      <c r="U87" s="618"/>
      <c r="V87" s="618"/>
      <c r="W87" s="618"/>
      <c r="X87" s="618"/>
      <c r="Y87" s="624"/>
      <c r="Z87" s="625"/>
      <c r="AA87" s="626"/>
      <c r="AB87" s="573"/>
      <c r="AC87" s="574"/>
      <c r="AD87" s="574"/>
      <c r="AE87" s="575"/>
      <c r="AF87" s="629"/>
      <c r="AG87" s="630"/>
      <c r="AH87" s="630"/>
      <c r="AI87" s="630"/>
      <c r="AJ87" s="631"/>
      <c r="AL87" s="664"/>
      <c r="AM87" s="665"/>
      <c r="AN87" s="665"/>
      <c r="AO87" s="665"/>
      <c r="AP87" s="665"/>
      <c r="AQ87" s="666"/>
      <c r="AR87" s="573"/>
      <c r="AS87" s="574"/>
      <c r="AT87" s="574"/>
      <c r="AU87" s="574"/>
      <c r="AV87" s="574"/>
      <c r="AW87" s="574"/>
      <c r="AX87" s="574"/>
      <c r="AY87" s="574"/>
      <c r="AZ87" s="574"/>
      <c r="BA87" s="575"/>
      <c r="BB87" s="629"/>
      <c r="BC87" s="630"/>
      <c r="BD87" s="630"/>
      <c r="BE87" s="630"/>
      <c r="BF87" s="631"/>
    </row>
    <row r="88" spans="2:58" ht="20.25" customHeight="1">
      <c r="B88" s="611" t="s">
        <v>383</v>
      </c>
      <c r="C88" s="611"/>
      <c r="D88" s="611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612"/>
      <c r="Z88" s="613"/>
      <c r="AA88" s="614"/>
      <c r="AB88" s="615"/>
      <c r="AC88" s="616"/>
      <c r="AD88" s="616"/>
      <c r="AE88" s="617"/>
      <c r="AF88" s="606"/>
      <c r="AG88" s="607"/>
      <c r="AH88" s="607"/>
      <c r="AI88" s="607"/>
      <c r="AJ88" s="608"/>
      <c r="AK88" s="291"/>
      <c r="AL88" s="606"/>
      <c r="AM88" s="607"/>
      <c r="AN88" s="607"/>
      <c r="AO88" s="607"/>
      <c r="AP88" s="607"/>
      <c r="AQ88" s="608"/>
      <c r="AR88" s="675"/>
      <c r="AS88" s="676"/>
      <c r="AT88" s="676"/>
      <c r="AU88" s="676"/>
      <c r="AV88" s="676"/>
      <c r="AW88" s="676"/>
      <c r="AX88" s="676"/>
      <c r="AY88" s="676"/>
      <c r="AZ88" s="676"/>
      <c r="BA88" s="677"/>
      <c r="BB88" s="672"/>
      <c r="BC88" s="673"/>
      <c r="BD88" s="673"/>
      <c r="BE88" s="673"/>
      <c r="BF88" s="674"/>
    </row>
    <row r="89" spans="2:58" ht="20.25" customHeight="1">
      <c r="B89" s="611" t="s">
        <v>384</v>
      </c>
      <c r="C89" s="611"/>
      <c r="D89" s="611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612"/>
      <c r="Z89" s="613"/>
      <c r="AA89" s="614"/>
      <c r="AB89" s="615"/>
      <c r="AC89" s="616"/>
      <c r="AD89" s="616"/>
      <c r="AE89" s="617"/>
      <c r="AF89" s="606"/>
      <c r="AG89" s="607"/>
      <c r="AH89" s="607"/>
      <c r="AI89" s="607"/>
      <c r="AJ89" s="608"/>
      <c r="AK89" s="291"/>
      <c r="AL89" s="606"/>
      <c r="AM89" s="607"/>
      <c r="AN89" s="607"/>
      <c r="AO89" s="607"/>
      <c r="AP89" s="607"/>
      <c r="AQ89" s="608"/>
      <c r="AR89" s="675"/>
      <c r="AS89" s="676"/>
      <c r="AT89" s="676"/>
      <c r="AU89" s="676"/>
      <c r="AV89" s="676"/>
      <c r="AW89" s="676"/>
      <c r="AX89" s="676"/>
      <c r="AY89" s="676"/>
      <c r="AZ89" s="676"/>
      <c r="BA89" s="677"/>
      <c r="BB89" s="672"/>
      <c r="BC89" s="673"/>
      <c r="BD89" s="673"/>
      <c r="BE89" s="673"/>
      <c r="BF89" s="674"/>
    </row>
    <row r="90" spans="2:58" ht="20.25" customHeight="1">
      <c r="B90" s="611" t="s">
        <v>385</v>
      </c>
      <c r="C90" s="611"/>
      <c r="D90" s="611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612"/>
      <c r="Z90" s="613"/>
      <c r="AA90" s="614"/>
      <c r="AB90" s="615"/>
      <c r="AC90" s="616"/>
      <c r="AD90" s="616"/>
      <c r="AE90" s="617"/>
      <c r="AF90" s="606"/>
      <c r="AG90" s="607"/>
      <c r="AH90" s="607"/>
      <c r="AI90" s="607"/>
      <c r="AJ90" s="608"/>
      <c r="AK90" s="291"/>
      <c r="AL90" s="606"/>
      <c r="AM90" s="607"/>
      <c r="AN90" s="607"/>
      <c r="AO90" s="607"/>
      <c r="AP90" s="607"/>
      <c r="AQ90" s="608"/>
      <c r="AR90" s="675"/>
      <c r="AS90" s="676"/>
      <c r="AT90" s="676"/>
      <c r="AU90" s="676"/>
      <c r="AV90" s="676"/>
      <c r="AW90" s="676"/>
      <c r="AX90" s="676"/>
      <c r="AY90" s="676"/>
      <c r="AZ90" s="676"/>
      <c r="BA90" s="677"/>
      <c r="BB90" s="672"/>
      <c r="BC90" s="673"/>
      <c r="BD90" s="673"/>
      <c r="BE90" s="673"/>
      <c r="BF90" s="674"/>
    </row>
    <row r="91" spans="2:58" ht="20.25" customHeight="1">
      <c r="B91" s="611" t="s">
        <v>386</v>
      </c>
      <c r="C91" s="611"/>
      <c r="D91" s="611"/>
      <c r="E91" s="577"/>
      <c r="F91" s="577"/>
      <c r="G91" s="577"/>
      <c r="H91" s="577"/>
      <c r="I91" s="577"/>
      <c r="J91" s="577"/>
      <c r="K91" s="577"/>
      <c r="L91" s="577"/>
      <c r="M91" s="577"/>
      <c r="N91" s="577"/>
      <c r="O91" s="577"/>
      <c r="P91" s="577"/>
      <c r="Q91" s="577"/>
      <c r="R91" s="577"/>
      <c r="S91" s="577"/>
      <c r="T91" s="577"/>
      <c r="U91" s="577"/>
      <c r="V91" s="577"/>
      <c r="W91" s="577"/>
      <c r="X91" s="577"/>
      <c r="Y91" s="612"/>
      <c r="Z91" s="613"/>
      <c r="AA91" s="614"/>
      <c r="AB91" s="615"/>
      <c r="AC91" s="616"/>
      <c r="AD91" s="616"/>
      <c r="AE91" s="617"/>
      <c r="AF91" s="606"/>
      <c r="AG91" s="607"/>
      <c r="AH91" s="607"/>
      <c r="AI91" s="607"/>
      <c r="AJ91" s="608"/>
      <c r="AK91" s="291"/>
      <c r="AL91" s="606"/>
      <c r="AM91" s="607"/>
      <c r="AN91" s="607"/>
      <c r="AO91" s="607"/>
      <c r="AP91" s="607"/>
      <c r="AQ91" s="608"/>
      <c r="AR91" s="675"/>
      <c r="AS91" s="676"/>
      <c r="AT91" s="676"/>
      <c r="AU91" s="676"/>
      <c r="AV91" s="676"/>
      <c r="AW91" s="676"/>
      <c r="AX91" s="676"/>
      <c r="AY91" s="676"/>
      <c r="AZ91" s="676"/>
      <c r="BA91" s="677"/>
      <c r="BB91" s="672"/>
      <c r="BC91" s="673"/>
      <c r="BD91" s="673"/>
      <c r="BE91" s="673"/>
      <c r="BF91" s="674"/>
    </row>
    <row r="92" spans="2:58" ht="20.25" customHeight="1">
      <c r="B92" s="611" t="s">
        <v>387</v>
      </c>
      <c r="C92" s="611"/>
      <c r="D92" s="611"/>
      <c r="E92" s="577"/>
      <c r="F92" s="577"/>
      <c r="G92" s="577"/>
      <c r="H92" s="577"/>
      <c r="I92" s="577"/>
      <c r="J92" s="577"/>
      <c r="K92" s="577"/>
      <c r="L92" s="577"/>
      <c r="M92" s="577"/>
      <c r="N92" s="577"/>
      <c r="O92" s="577"/>
      <c r="P92" s="577"/>
      <c r="Q92" s="577"/>
      <c r="R92" s="577"/>
      <c r="S92" s="577"/>
      <c r="T92" s="577"/>
      <c r="U92" s="577"/>
      <c r="V92" s="577"/>
      <c r="W92" s="577"/>
      <c r="X92" s="577"/>
      <c r="Y92" s="612"/>
      <c r="Z92" s="613"/>
      <c r="AA92" s="614"/>
      <c r="AB92" s="615"/>
      <c r="AC92" s="616"/>
      <c r="AD92" s="616"/>
      <c r="AE92" s="617"/>
      <c r="AF92" s="606"/>
      <c r="AG92" s="607"/>
      <c r="AH92" s="607"/>
      <c r="AI92" s="607"/>
      <c r="AJ92" s="608"/>
      <c r="AK92" s="291"/>
      <c r="AL92" s="606"/>
      <c r="AM92" s="607"/>
      <c r="AN92" s="607"/>
      <c r="AO92" s="607"/>
      <c r="AP92" s="607"/>
      <c r="AQ92" s="608"/>
      <c r="AR92" s="675"/>
      <c r="AS92" s="676"/>
      <c r="AT92" s="676"/>
      <c r="AU92" s="676"/>
      <c r="AV92" s="676"/>
      <c r="AW92" s="676"/>
      <c r="AX92" s="676"/>
      <c r="AY92" s="676"/>
      <c r="AZ92" s="676"/>
      <c r="BA92" s="677"/>
      <c r="BB92" s="672"/>
      <c r="BC92" s="673"/>
      <c r="BD92" s="673"/>
      <c r="BE92" s="673"/>
      <c r="BF92" s="674"/>
    </row>
    <row r="93" spans="2:58" ht="20.25" customHeight="1">
      <c r="B93" s="611" t="s">
        <v>388</v>
      </c>
      <c r="C93" s="611"/>
      <c r="D93" s="611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612"/>
      <c r="Z93" s="613"/>
      <c r="AA93" s="614"/>
      <c r="AB93" s="615"/>
      <c r="AC93" s="616"/>
      <c r="AD93" s="616"/>
      <c r="AE93" s="617"/>
      <c r="AF93" s="606"/>
      <c r="AG93" s="607"/>
      <c r="AH93" s="607"/>
      <c r="AI93" s="607"/>
      <c r="AJ93" s="608"/>
      <c r="AK93" s="291"/>
      <c r="AL93" s="606"/>
      <c r="AM93" s="607"/>
      <c r="AN93" s="607"/>
      <c r="AO93" s="607"/>
      <c r="AP93" s="607"/>
      <c r="AQ93" s="608"/>
      <c r="AR93" s="675"/>
      <c r="AS93" s="676"/>
      <c r="AT93" s="676"/>
      <c r="AU93" s="676"/>
      <c r="AV93" s="676"/>
      <c r="AW93" s="676"/>
      <c r="AX93" s="676"/>
      <c r="AY93" s="676"/>
      <c r="AZ93" s="676"/>
      <c r="BA93" s="677"/>
      <c r="BB93" s="672"/>
      <c r="BC93" s="673"/>
      <c r="BD93" s="673"/>
      <c r="BE93" s="673"/>
      <c r="BF93" s="674"/>
    </row>
    <row r="94" spans="2:58" ht="20.25" customHeight="1">
      <c r="B94" s="611" t="s">
        <v>389</v>
      </c>
      <c r="C94" s="611"/>
      <c r="D94" s="611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612"/>
      <c r="Z94" s="613"/>
      <c r="AA94" s="614"/>
      <c r="AB94" s="615"/>
      <c r="AC94" s="616"/>
      <c r="AD94" s="616"/>
      <c r="AE94" s="617"/>
      <c r="AF94" s="606"/>
      <c r="AG94" s="607"/>
      <c r="AH94" s="607"/>
      <c r="AI94" s="607"/>
      <c r="AJ94" s="608"/>
      <c r="AK94" s="291"/>
      <c r="AL94" s="606"/>
      <c r="AM94" s="607"/>
      <c r="AN94" s="607"/>
      <c r="AO94" s="607"/>
      <c r="AP94" s="607"/>
      <c r="AQ94" s="608"/>
      <c r="AR94" s="675"/>
      <c r="AS94" s="676"/>
      <c r="AT94" s="676"/>
      <c r="AU94" s="676"/>
      <c r="AV94" s="676"/>
      <c r="AW94" s="676"/>
      <c r="AX94" s="676"/>
      <c r="AY94" s="676"/>
      <c r="AZ94" s="676"/>
      <c r="BA94" s="677"/>
      <c r="BB94" s="672"/>
      <c r="BC94" s="673"/>
      <c r="BD94" s="673"/>
      <c r="BE94" s="673"/>
      <c r="BF94" s="674"/>
    </row>
    <row r="95" spans="2:58" ht="20.25" customHeight="1">
      <c r="B95" s="611" t="s">
        <v>390</v>
      </c>
      <c r="C95" s="611"/>
      <c r="D95" s="611"/>
      <c r="E95" s="577"/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612"/>
      <c r="Z95" s="613"/>
      <c r="AA95" s="614"/>
      <c r="AB95" s="615"/>
      <c r="AC95" s="616"/>
      <c r="AD95" s="616"/>
      <c r="AE95" s="617"/>
      <c r="AF95" s="606"/>
      <c r="AG95" s="607"/>
      <c r="AH95" s="607"/>
      <c r="AI95" s="607"/>
      <c r="AJ95" s="608"/>
      <c r="AK95" s="291"/>
      <c r="AL95" s="606"/>
      <c r="AM95" s="607"/>
      <c r="AN95" s="607"/>
      <c r="AO95" s="607"/>
      <c r="AP95" s="607"/>
      <c r="AQ95" s="608"/>
      <c r="AR95" s="675"/>
      <c r="AS95" s="676"/>
      <c r="AT95" s="676"/>
      <c r="AU95" s="676"/>
      <c r="AV95" s="676"/>
      <c r="AW95" s="676"/>
      <c r="AX95" s="676"/>
      <c r="AY95" s="676"/>
      <c r="AZ95" s="676"/>
      <c r="BA95" s="677"/>
      <c r="BB95" s="672"/>
      <c r="BC95" s="673"/>
      <c r="BD95" s="673"/>
      <c r="BE95" s="673"/>
      <c r="BF95" s="674"/>
    </row>
    <row r="96" spans="2:58" ht="20.25" customHeight="1">
      <c r="B96" s="611" t="s">
        <v>391</v>
      </c>
      <c r="C96" s="611"/>
      <c r="D96" s="611"/>
      <c r="E96" s="577"/>
      <c r="F96" s="577"/>
      <c r="G96" s="577"/>
      <c r="H96" s="577"/>
      <c r="I96" s="577"/>
      <c r="J96" s="577"/>
      <c r="K96" s="577"/>
      <c r="L96" s="577"/>
      <c r="M96" s="577"/>
      <c r="N96" s="577"/>
      <c r="O96" s="577"/>
      <c r="P96" s="577"/>
      <c r="Q96" s="577"/>
      <c r="R96" s="577"/>
      <c r="S96" s="577"/>
      <c r="T96" s="577"/>
      <c r="U96" s="577"/>
      <c r="V96" s="577"/>
      <c r="W96" s="577"/>
      <c r="X96" s="577"/>
      <c r="Y96" s="612"/>
      <c r="Z96" s="613"/>
      <c r="AA96" s="614"/>
      <c r="AB96" s="615"/>
      <c r="AC96" s="616"/>
      <c r="AD96" s="616"/>
      <c r="AE96" s="617"/>
      <c r="AF96" s="606"/>
      <c r="AG96" s="607"/>
      <c r="AH96" s="607"/>
      <c r="AI96" s="607"/>
      <c r="AJ96" s="608"/>
      <c r="AK96" s="291"/>
      <c r="AL96" s="606"/>
      <c r="AM96" s="607"/>
      <c r="AN96" s="607"/>
      <c r="AO96" s="607"/>
      <c r="AP96" s="607"/>
      <c r="AQ96" s="608"/>
      <c r="AR96" s="675"/>
      <c r="AS96" s="676"/>
      <c r="AT96" s="676"/>
      <c r="AU96" s="676"/>
      <c r="AV96" s="676"/>
      <c r="AW96" s="676"/>
      <c r="AX96" s="676"/>
      <c r="AY96" s="676"/>
      <c r="AZ96" s="676"/>
      <c r="BA96" s="677"/>
      <c r="BB96" s="672"/>
      <c r="BC96" s="673"/>
      <c r="BD96" s="673"/>
      <c r="BE96" s="673"/>
      <c r="BF96" s="674"/>
    </row>
    <row r="97" spans="2:58" ht="20.25" customHeight="1">
      <c r="B97" s="611" t="s">
        <v>392</v>
      </c>
      <c r="C97" s="611"/>
      <c r="D97" s="611"/>
      <c r="E97" s="577"/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  <c r="Q97" s="577"/>
      <c r="R97" s="577"/>
      <c r="S97" s="577"/>
      <c r="T97" s="577"/>
      <c r="U97" s="577"/>
      <c r="V97" s="577"/>
      <c r="W97" s="577"/>
      <c r="X97" s="577"/>
      <c r="Y97" s="612"/>
      <c r="Z97" s="613"/>
      <c r="AA97" s="614"/>
      <c r="AB97" s="615"/>
      <c r="AC97" s="616"/>
      <c r="AD97" s="616"/>
      <c r="AE97" s="617"/>
      <c r="AF97" s="606"/>
      <c r="AG97" s="607"/>
      <c r="AH97" s="607"/>
      <c r="AI97" s="607"/>
      <c r="AJ97" s="608"/>
      <c r="AK97" s="291"/>
      <c r="AL97" s="606"/>
      <c r="AM97" s="607"/>
      <c r="AN97" s="607"/>
      <c r="AO97" s="607"/>
      <c r="AP97" s="607"/>
      <c r="AQ97" s="608"/>
      <c r="AR97" s="675"/>
      <c r="AS97" s="676"/>
      <c r="AT97" s="676"/>
      <c r="AU97" s="676"/>
      <c r="AV97" s="676"/>
      <c r="AW97" s="676"/>
      <c r="AX97" s="676"/>
      <c r="AY97" s="676"/>
      <c r="AZ97" s="676"/>
      <c r="BA97" s="677"/>
      <c r="BB97" s="672"/>
      <c r="BC97" s="673"/>
      <c r="BD97" s="673"/>
      <c r="BE97" s="673"/>
      <c r="BF97" s="674"/>
    </row>
    <row r="98" spans="2:58" ht="20.25" customHeight="1">
      <c r="B98" s="638" t="s">
        <v>13</v>
      </c>
      <c r="C98" s="639"/>
      <c r="D98" s="639"/>
      <c r="E98" s="639"/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40"/>
      <c r="Q98" s="640"/>
      <c r="R98" s="640"/>
      <c r="S98" s="640"/>
      <c r="T98" s="640"/>
      <c r="U98" s="640"/>
      <c r="V98" s="640"/>
      <c r="W98" s="640"/>
      <c r="X98" s="641"/>
      <c r="Y98" s="632">
        <f>SUM(Y88:AA97)</f>
        <v>0</v>
      </c>
      <c r="Z98" s="633"/>
      <c r="AA98" s="634"/>
      <c r="AB98" s="646"/>
      <c r="AC98" s="652"/>
      <c r="AD98" s="652"/>
      <c r="AE98" s="653"/>
      <c r="AF98" s="646"/>
      <c r="AG98" s="647"/>
      <c r="AH98" s="647"/>
      <c r="AI98" s="647"/>
      <c r="AJ98" s="648"/>
      <c r="AK98" s="98"/>
      <c r="AL98" s="646"/>
      <c r="AM98" s="657"/>
      <c r="AN98" s="657"/>
      <c r="AO98" s="657"/>
      <c r="AP98" s="657"/>
      <c r="AQ98" s="658"/>
      <c r="AR98" s="679"/>
      <c r="AS98" s="680"/>
      <c r="AT98" s="680"/>
      <c r="AU98" s="680"/>
      <c r="AV98" s="680"/>
      <c r="AW98" s="680"/>
      <c r="AX98" s="680"/>
      <c r="AY98" s="680"/>
      <c r="AZ98" s="680"/>
      <c r="BA98" s="681"/>
      <c r="BB98" s="685"/>
      <c r="BC98" s="640"/>
      <c r="BD98" s="640"/>
      <c r="BE98" s="640"/>
      <c r="BF98" s="641"/>
    </row>
    <row r="99" spans="2:58" ht="20.25" customHeight="1">
      <c r="B99" s="642"/>
      <c r="C99" s="643"/>
      <c r="D99" s="643"/>
      <c r="E99" s="643"/>
      <c r="F99" s="643"/>
      <c r="G99" s="643"/>
      <c r="H99" s="643"/>
      <c r="I99" s="643"/>
      <c r="J99" s="643"/>
      <c r="K99" s="643"/>
      <c r="L99" s="643"/>
      <c r="M99" s="643"/>
      <c r="N99" s="643"/>
      <c r="O99" s="643"/>
      <c r="P99" s="644"/>
      <c r="Q99" s="644"/>
      <c r="R99" s="644"/>
      <c r="S99" s="644"/>
      <c r="T99" s="644"/>
      <c r="U99" s="644"/>
      <c r="V99" s="644"/>
      <c r="W99" s="644"/>
      <c r="X99" s="645"/>
      <c r="Y99" s="635"/>
      <c r="Z99" s="636"/>
      <c r="AA99" s="637"/>
      <c r="AB99" s="654"/>
      <c r="AC99" s="655"/>
      <c r="AD99" s="655"/>
      <c r="AE99" s="656"/>
      <c r="AF99" s="649"/>
      <c r="AG99" s="650"/>
      <c r="AH99" s="650"/>
      <c r="AI99" s="650"/>
      <c r="AJ99" s="651"/>
      <c r="AK99" s="98"/>
      <c r="AL99" s="659"/>
      <c r="AM99" s="660"/>
      <c r="AN99" s="660"/>
      <c r="AO99" s="660"/>
      <c r="AP99" s="660"/>
      <c r="AQ99" s="661"/>
      <c r="AR99" s="682"/>
      <c r="AS99" s="683"/>
      <c r="AT99" s="683"/>
      <c r="AU99" s="683"/>
      <c r="AV99" s="683"/>
      <c r="AW99" s="683"/>
      <c r="AX99" s="683"/>
      <c r="AY99" s="683"/>
      <c r="AZ99" s="683"/>
      <c r="BA99" s="684"/>
      <c r="BB99" s="686"/>
      <c r="BC99" s="644"/>
      <c r="BD99" s="644"/>
      <c r="BE99" s="644"/>
      <c r="BF99" s="645"/>
    </row>
    <row r="100" spans="1:58" ht="25.5" customHeight="1">
      <c r="A100" s="295" t="s">
        <v>449</v>
      </c>
      <c r="B100" s="536" t="s">
        <v>532</v>
      </c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6"/>
      <c r="AG100" s="536"/>
      <c r="AH100" s="536"/>
      <c r="AI100" s="536"/>
      <c r="AJ100" s="536"/>
      <c r="AK100" s="536"/>
      <c r="AL100" s="536"/>
      <c r="AM100" s="536"/>
      <c r="AN100" s="536"/>
      <c r="AO100" s="536"/>
      <c r="AP100" s="536"/>
      <c r="AQ100" s="536"/>
      <c r="AR100" s="536"/>
      <c r="AS100" s="536"/>
      <c r="AT100" s="536"/>
      <c r="AU100" s="536"/>
      <c r="AV100" s="536"/>
      <c r="AW100" s="536"/>
      <c r="AX100" s="536"/>
      <c r="AY100" s="536"/>
      <c r="AZ100" s="536"/>
      <c r="BA100" s="536"/>
      <c r="BB100" s="536"/>
      <c r="BC100" s="536"/>
      <c r="BD100" s="536"/>
      <c r="BE100" s="536"/>
      <c r="BF100" s="536"/>
    </row>
    <row r="101" spans="1:58" ht="25.5" customHeight="1">
      <c r="A101" s="295"/>
      <c r="B101" s="536"/>
      <c r="C101" s="536"/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  <c r="AN101" s="536"/>
      <c r="AO101" s="536"/>
      <c r="AP101" s="536"/>
      <c r="AQ101" s="536"/>
      <c r="AR101" s="536"/>
      <c r="AS101" s="536"/>
      <c r="AT101" s="536"/>
      <c r="AU101" s="536"/>
      <c r="AV101" s="536"/>
      <c r="AW101" s="536"/>
      <c r="AX101" s="536"/>
      <c r="AY101" s="536"/>
      <c r="AZ101" s="536"/>
      <c r="BA101" s="536"/>
      <c r="BB101" s="536"/>
      <c r="BC101" s="536"/>
      <c r="BD101" s="536"/>
      <c r="BE101" s="536"/>
      <c r="BF101" s="536"/>
    </row>
    <row r="102" spans="1:58" ht="24.75" customHeight="1">
      <c r="A102" s="295" t="s">
        <v>450</v>
      </c>
      <c r="B102" s="536" t="s">
        <v>487</v>
      </c>
      <c r="C102" s="536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6"/>
      <c r="AF102" s="536"/>
      <c r="AG102" s="536"/>
      <c r="AH102" s="536"/>
      <c r="AI102" s="536"/>
      <c r="AJ102" s="536"/>
      <c r="AK102" s="536"/>
      <c r="AL102" s="536"/>
      <c r="AM102" s="536"/>
      <c r="AN102" s="536"/>
      <c r="AO102" s="536"/>
      <c r="AP102" s="536"/>
      <c r="AQ102" s="536"/>
      <c r="AS102" s="515" t="s">
        <v>26</v>
      </c>
      <c r="AT102" s="516"/>
      <c r="AU102" s="516"/>
      <c r="AV102" s="516"/>
      <c r="AW102" s="516"/>
      <c r="AX102" s="516"/>
      <c r="AY102" s="517"/>
      <c r="AZ102" s="515" t="s">
        <v>27</v>
      </c>
      <c r="BA102" s="516"/>
      <c r="BB102" s="516"/>
      <c r="BC102" s="516"/>
      <c r="BD102" s="516"/>
      <c r="BE102" s="516"/>
      <c r="BF102" s="517"/>
    </row>
    <row r="103" spans="1:43" ht="24.75" customHeight="1">
      <c r="A103" s="300"/>
      <c r="B103" s="536"/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</row>
    <row r="162" spans="5:26" s="86" customFormat="1" ht="24">
      <c r="E162" s="687" t="s">
        <v>178</v>
      </c>
      <c r="F162" s="688"/>
      <c r="G162" s="688"/>
      <c r="H162" s="688"/>
      <c r="I162" s="688"/>
      <c r="J162" s="688"/>
      <c r="K162" s="688"/>
      <c r="L162" s="688"/>
      <c r="M162" s="688"/>
      <c r="N162" s="688"/>
      <c r="O162" s="688"/>
      <c r="P162" s="688"/>
      <c r="Q162" s="688"/>
      <c r="R162" s="688"/>
      <c r="S162" s="688"/>
      <c r="T162" s="688"/>
      <c r="U162" s="688"/>
      <c r="V162" s="688"/>
      <c r="W162" s="688"/>
      <c r="X162" s="688"/>
      <c r="Y162" s="688"/>
      <c r="Z162" s="688"/>
    </row>
    <row r="163" spans="5:26" s="86" customFormat="1" ht="24">
      <c r="E163" s="687" t="s">
        <v>535</v>
      </c>
      <c r="F163" s="688"/>
      <c r="G163" s="688"/>
      <c r="H163" s="688"/>
      <c r="I163" s="688"/>
      <c r="J163" s="688"/>
      <c r="K163" s="688"/>
      <c r="L163" s="688"/>
      <c r="M163" s="688"/>
      <c r="N163" s="688"/>
      <c r="O163" s="688"/>
      <c r="P163" s="688"/>
      <c r="Q163" s="688"/>
      <c r="R163" s="688"/>
      <c r="S163" s="688"/>
      <c r="T163" s="688"/>
      <c r="U163" s="688"/>
      <c r="V163" s="688"/>
      <c r="W163" s="688"/>
      <c r="X163" s="688"/>
      <c r="Y163" s="688"/>
      <c r="Z163" s="688"/>
    </row>
    <row r="164" spans="5:26" s="86" customFormat="1" ht="24">
      <c r="E164" s="687" t="s">
        <v>528</v>
      </c>
      <c r="F164" s="688"/>
      <c r="G164" s="688"/>
      <c r="H164" s="688"/>
      <c r="I164" s="688"/>
      <c r="J164" s="688"/>
      <c r="K164" s="688"/>
      <c r="L164" s="688"/>
      <c r="M164" s="688"/>
      <c r="N164" s="688"/>
      <c r="O164" s="688"/>
      <c r="P164" s="688"/>
      <c r="Q164" s="688"/>
      <c r="R164" s="688"/>
      <c r="S164" s="688"/>
      <c r="T164" s="688"/>
      <c r="U164" s="688"/>
      <c r="V164" s="688"/>
      <c r="W164" s="688"/>
      <c r="X164" s="688"/>
      <c r="Y164" s="688"/>
      <c r="Z164" s="688"/>
    </row>
    <row r="165" spans="5:26" s="86" customFormat="1" ht="24">
      <c r="E165" s="687" t="s">
        <v>537</v>
      </c>
      <c r="F165" s="688"/>
      <c r="G165" s="688"/>
      <c r="H165" s="688"/>
      <c r="I165" s="688"/>
      <c r="J165" s="688"/>
      <c r="K165" s="688"/>
      <c r="L165" s="688"/>
      <c r="M165" s="688"/>
      <c r="N165" s="688"/>
      <c r="O165" s="688"/>
      <c r="P165" s="688"/>
      <c r="Q165" s="688"/>
      <c r="R165" s="688"/>
      <c r="S165" s="688"/>
      <c r="T165" s="688"/>
      <c r="U165" s="688"/>
      <c r="V165" s="688"/>
      <c r="W165" s="688"/>
      <c r="X165" s="688"/>
      <c r="Y165" s="688"/>
      <c r="Z165" s="688"/>
    </row>
    <row r="166" spans="5:26" s="86" customFormat="1" ht="24">
      <c r="E166" s="687" t="s">
        <v>536</v>
      </c>
      <c r="F166" s="688"/>
      <c r="G166" s="688"/>
      <c r="H166" s="688"/>
      <c r="I166" s="688"/>
      <c r="J166" s="688"/>
      <c r="K166" s="688"/>
      <c r="L166" s="688"/>
      <c r="M166" s="688"/>
      <c r="N166" s="688"/>
      <c r="O166" s="688"/>
      <c r="P166" s="688"/>
      <c r="Q166" s="688"/>
      <c r="R166" s="688"/>
      <c r="S166" s="688"/>
      <c r="T166" s="688"/>
      <c r="U166" s="688"/>
      <c r="V166" s="688"/>
      <c r="W166" s="688"/>
      <c r="X166" s="688"/>
      <c r="Y166" s="688"/>
      <c r="Z166" s="688"/>
    </row>
    <row r="167" spans="5:26" s="86" customFormat="1" ht="24">
      <c r="E167" s="687" t="s">
        <v>538</v>
      </c>
      <c r="F167" s="688"/>
      <c r="G167" s="688"/>
      <c r="H167" s="688"/>
      <c r="I167" s="688"/>
      <c r="J167" s="688"/>
      <c r="K167" s="688"/>
      <c r="L167" s="688"/>
      <c r="M167" s="688"/>
      <c r="N167" s="688"/>
      <c r="O167" s="688"/>
      <c r="P167" s="688"/>
      <c r="Q167" s="688"/>
      <c r="R167" s="688"/>
      <c r="S167" s="688"/>
      <c r="T167" s="688"/>
      <c r="U167" s="688"/>
      <c r="V167" s="688"/>
      <c r="W167" s="688"/>
      <c r="X167" s="688"/>
      <c r="Y167" s="688"/>
      <c r="Z167" s="688"/>
    </row>
    <row r="168" spans="5:26" s="86" customFormat="1" ht="24">
      <c r="E168" s="687" t="s">
        <v>539</v>
      </c>
      <c r="F168" s="688"/>
      <c r="G168" s="688"/>
      <c r="H168" s="688"/>
      <c r="I168" s="688"/>
      <c r="J168" s="688"/>
      <c r="K168" s="688"/>
      <c r="L168" s="688"/>
      <c r="M168" s="688"/>
      <c r="N168" s="688"/>
      <c r="O168" s="688"/>
      <c r="P168" s="688"/>
      <c r="Q168" s="688"/>
      <c r="R168" s="688"/>
      <c r="S168" s="688"/>
      <c r="T168" s="688"/>
      <c r="U168" s="688"/>
      <c r="V168" s="688"/>
      <c r="W168" s="688"/>
      <c r="X168" s="688"/>
      <c r="Y168" s="688"/>
      <c r="Z168" s="688"/>
    </row>
    <row r="169" spans="5:26" s="86" customFormat="1" ht="24">
      <c r="E169" s="687" t="s">
        <v>446</v>
      </c>
      <c r="F169" s="688"/>
      <c r="G169" s="688"/>
      <c r="H169" s="688"/>
      <c r="I169" s="688"/>
      <c r="J169" s="688"/>
      <c r="K169" s="688"/>
      <c r="L169" s="688"/>
      <c r="M169" s="688"/>
      <c r="N169" s="688"/>
      <c r="O169" s="688"/>
      <c r="P169" s="688"/>
      <c r="Q169" s="688"/>
      <c r="R169" s="688"/>
      <c r="S169" s="688"/>
      <c r="T169" s="688"/>
      <c r="U169" s="688"/>
      <c r="V169" s="688"/>
      <c r="W169" s="688"/>
      <c r="X169" s="688"/>
      <c r="Y169" s="688"/>
      <c r="Z169" s="688"/>
    </row>
    <row r="170" spans="5:26" s="86" customFormat="1" ht="24">
      <c r="E170" s="687"/>
      <c r="F170" s="688"/>
      <c r="G170" s="688"/>
      <c r="H170" s="688"/>
      <c r="I170" s="688"/>
      <c r="J170" s="688"/>
      <c r="K170" s="688"/>
      <c r="L170" s="688"/>
      <c r="M170" s="688"/>
      <c r="N170" s="688"/>
      <c r="O170" s="688"/>
      <c r="P170" s="688"/>
      <c r="Q170" s="688"/>
      <c r="R170" s="688"/>
      <c r="S170" s="688"/>
      <c r="T170" s="688"/>
      <c r="U170" s="688"/>
      <c r="V170" s="688"/>
      <c r="W170" s="688"/>
      <c r="X170" s="688"/>
      <c r="Y170" s="688"/>
      <c r="Z170" s="688"/>
    </row>
  </sheetData>
  <sheetProtection password="CFBF" sheet="1" insertRows="0" selectLockedCells="1"/>
  <mergeCells count="516">
    <mergeCell ref="B28:BF30"/>
    <mergeCell ref="B35:BF35"/>
    <mergeCell ref="E170:Z170"/>
    <mergeCell ref="E166:Z166"/>
    <mergeCell ref="E167:Z167"/>
    <mergeCell ref="E168:Z168"/>
    <mergeCell ref="E162:Z162"/>
    <mergeCell ref="E163:Z163"/>
    <mergeCell ref="E164:Z164"/>
    <mergeCell ref="E165:Z165"/>
    <mergeCell ref="E169:Z169"/>
    <mergeCell ref="AT24:AW25"/>
    <mergeCell ref="AX24:BA25"/>
    <mergeCell ref="BB24:BF25"/>
    <mergeCell ref="B102:AQ103"/>
    <mergeCell ref="E24:AB25"/>
    <mergeCell ref="B24:D25"/>
    <mergeCell ref="AC24:AF25"/>
    <mergeCell ref="AG24:AJ25"/>
    <mergeCell ref="AL24:AS25"/>
    <mergeCell ref="AR98:BA99"/>
    <mergeCell ref="AR97:BA97"/>
    <mergeCell ref="BB97:BF97"/>
    <mergeCell ref="AR90:BA90"/>
    <mergeCell ref="BB90:BF90"/>
    <mergeCell ref="AR91:BA91"/>
    <mergeCell ref="BB91:BF91"/>
    <mergeCell ref="BB98:BF99"/>
    <mergeCell ref="AR93:BA93"/>
    <mergeCell ref="BB93:BF93"/>
    <mergeCell ref="AR94:BA94"/>
    <mergeCell ref="AR95:BA95"/>
    <mergeCell ref="BB95:BF95"/>
    <mergeCell ref="BB94:BF94"/>
    <mergeCell ref="AR96:BA96"/>
    <mergeCell ref="BB96:BF96"/>
    <mergeCell ref="AR92:BA92"/>
    <mergeCell ref="BB92:BF92"/>
    <mergeCell ref="B77:BF78"/>
    <mergeCell ref="B79:BF80"/>
    <mergeCell ref="AS102:AY102"/>
    <mergeCell ref="AZ102:BF102"/>
    <mergeCell ref="B100:BF101"/>
    <mergeCell ref="BB86:BF87"/>
    <mergeCell ref="AR86:BA87"/>
    <mergeCell ref="AR88:BA88"/>
    <mergeCell ref="BB88:BF88"/>
    <mergeCell ref="AR89:BA89"/>
    <mergeCell ref="AR68:BB68"/>
    <mergeCell ref="BC68:BF68"/>
    <mergeCell ref="AR69:BB69"/>
    <mergeCell ref="BC69:BF69"/>
    <mergeCell ref="AR75:BB76"/>
    <mergeCell ref="BC75:BF76"/>
    <mergeCell ref="BB89:BF89"/>
    <mergeCell ref="B81:BF82"/>
    <mergeCell ref="AA75:AD76"/>
    <mergeCell ref="B75:Z76"/>
    <mergeCell ref="BC61:BF64"/>
    <mergeCell ref="AR61:BB64"/>
    <mergeCell ref="BC65:BF65"/>
    <mergeCell ref="AR65:BB65"/>
    <mergeCell ref="AR66:BB66"/>
    <mergeCell ref="BC66:BF66"/>
    <mergeCell ref="AR67:BB67"/>
    <mergeCell ref="BC67:BF67"/>
    <mergeCell ref="AA61:AD64"/>
    <mergeCell ref="AA65:AD65"/>
    <mergeCell ref="AA66:AD66"/>
    <mergeCell ref="AA67:AD67"/>
    <mergeCell ref="AA68:AD68"/>
    <mergeCell ref="AA69:AD69"/>
    <mergeCell ref="Y61:Z64"/>
    <mergeCell ref="Y65:Z65"/>
    <mergeCell ref="Y66:Z66"/>
    <mergeCell ref="Y67:Z67"/>
    <mergeCell ref="Y68:Z68"/>
    <mergeCell ref="Y69:Z69"/>
    <mergeCell ref="AL98:AQ99"/>
    <mergeCell ref="AL91:AQ91"/>
    <mergeCell ref="AL92:AQ92"/>
    <mergeCell ref="AL88:AQ88"/>
    <mergeCell ref="AL89:AQ89"/>
    <mergeCell ref="AL86:AQ87"/>
    <mergeCell ref="AL90:AQ90"/>
    <mergeCell ref="AL96:AQ96"/>
    <mergeCell ref="AL94:AQ94"/>
    <mergeCell ref="AL95:AQ95"/>
    <mergeCell ref="E88:N88"/>
    <mergeCell ref="O88:S88"/>
    <mergeCell ref="T88:X88"/>
    <mergeCell ref="E89:N89"/>
    <mergeCell ref="O89:S89"/>
    <mergeCell ref="AB98:AE99"/>
    <mergeCell ref="AB89:AE89"/>
    <mergeCell ref="O90:S90"/>
    <mergeCell ref="Y92:AA92"/>
    <mergeCell ref="AB92:AE92"/>
    <mergeCell ref="O96:S96"/>
    <mergeCell ref="T96:X96"/>
    <mergeCell ref="AF91:AJ91"/>
    <mergeCell ref="AF92:AJ92"/>
    <mergeCell ref="AF95:AJ95"/>
    <mergeCell ref="AB95:AE95"/>
    <mergeCell ref="AB93:AE93"/>
    <mergeCell ref="AF93:AJ93"/>
    <mergeCell ref="B92:D92"/>
    <mergeCell ref="O91:S91"/>
    <mergeCell ref="T91:X91"/>
    <mergeCell ref="E92:N92"/>
    <mergeCell ref="O92:S92"/>
    <mergeCell ref="B89:D89"/>
    <mergeCell ref="E91:N91"/>
    <mergeCell ref="T90:X90"/>
    <mergeCell ref="Y89:AA89"/>
    <mergeCell ref="B98:X99"/>
    <mergeCell ref="T92:X92"/>
    <mergeCell ref="AF98:AJ99"/>
    <mergeCell ref="B91:D91"/>
    <mergeCell ref="Y91:AA91"/>
    <mergeCell ref="AB91:AE91"/>
    <mergeCell ref="AB97:AE97"/>
    <mergeCell ref="AF97:AJ97"/>
    <mergeCell ref="B97:D97"/>
    <mergeCell ref="O86:S87"/>
    <mergeCell ref="E86:N87"/>
    <mergeCell ref="Y98:AA99"/>
    <mergeCell ref="AF89:AJ89"/>
    <mergeCell ref="B90:D90"/>
    <mergeCell ref="Y90:AA90"/>
    <mergeCell ref="AB90:AE90"/>
    <mergeCell ref="AF90:AJ90"/>
    <mergeCell ref="E90:N90"/>
    <mergeCell ref="T89:X89"/>
    <mergeCell ref="E67:O67"/>
    <mergeCell ref="S66:U66"/>
    <mergeCell ref="Y86:AA87"/>
    <mergeCell ref="AB86:AE87"/>
    <mergeCell ref="AF86:AJ87"/>
    <mergeCell ref="B88:D88"/>
    <mergeCell ref="Y88:AA88"/>
    <mergeCell ref="AB88:AE88"/>
    <mergeCell ref="AF88:AJ88"/>
    <mergeCell ref="T86:X87"/>
    <mergeCell ref="S68:U68"/>
    <mergeCell ref="AL65:AQ65"/>
    <mergeCell ref="AL66:AQ66"/>
    <mergeCell ref="AL67:AQ67"/>
    <mergeCell ref="AL68:AQ68"/>
    <mergeCell ref="V65:X65"/>
    <mergeCell ref="AL75:AQ76"/>
    <mergeCell ref="B65:D65"/>
    <mergeCell ref="AE65:AJ65"/>
    <mergeCell ref="V66:X66"/>
    <mergeCell ref="E69:O69"/>
    <mergeCell ref="P66:R66"/>
    <mergeCell ref="B68:D68"/>
    <mergeCell ref="B66:D66"/>
    <mergeCell ref="AE69:AJ69"/>
    <mergeCell ref="E65:O65"/>
    <mergeCell ref="E45:O45"/>
    <mergeCell ref="P45:R45"/>
    <mergeCell ref="S45:U45"/>
    <mergeCell ref="V45:X45"/>
    <mergeCell ref="Y45:Z45"/>
    <mergeCell ref="AA45:AD45"/>
    <mergeCell ref="AE42:AJ42"/>
    <mergeCell ref="E43:O43"/>
    <mergeCell ref="P43:R43"/>
    <mergeCell ref="S43:U43"/>
    <mergeCell ref="Y43:Z43"/>
    <mergeCell ref="AA43:AD43"/>
    <mergeCell ref="AE43:AJ43"/>
    <mergeCell ref="AE37:AJ40"/>
    <mergeCell ref="E41:O41"/>
    <mergeCell ref="P41:R41"/>
    <mergeCell ref="S41:U41"/>
    <mergeCell ref="AE41:AJ41"/>
    <mergeCell ref="E42:O42"/>
    <mergeCell ref="P42:R42"/>
    <mergeCell ref="S42:U42"/>
    <mergeCell ref="Y42:Z42"/>
    <mergeCell ref="AA42:AD42"/>
    <mergeCell ref="B45:D45"/>
    <mergeCell ref="B37:D40"/>
    <mergeCell ref="E37:O40"/>
    <mergeCell ref="P37:R40"/>
    <mergeCell ref="S37:U40"/>
    <mergeCell ref="Y37:Z40"/>
    <mergeCell ref="E44:O44"/>
    <mergeCell ref="P44:R44"/>
    <mergeCell ref="S44:U44"/>
    <mergeCell ref="Y44:Z44"/>
    <mergeCell ref="V37:X40"/>
    <mergeCell ref="B44:D44"/>
    <mergeCell ref="B42:D42"/>
    <mergeCell ref="B41:D41"/>
    <mergeCell ref="AA37:AD40"/>
    <mergeCell ref="AA44:AD44"/>
    <mergeCell ref="AL97:AQ97"/>
    <mergeCell ref="A1:AJ1"/>
    <mergeCell ref="B43:D43"/>
    <mergeCell ref="V43:X43"/>
    <mergeCell ref="V44:X44"/>
    <mergeCell ref="V42:X42"/>
    <mergeCell ref="AB96:AE96"/>
    <mergeCell ref="AF96:AJ96"/>
    <mergeCell ref="B96:D96"/>
    <mergeCell ref="Y96:AA96"/>
    <mergeCell ref="E97:N97"/>
    <mergeCell ref="O97:S97"/>
    <mergeCell ref="T97:X97"/>
    <mergeCell ref="Y97:AA97"/>
    <mergeCell ref="B95:D95"/>
    <mergeCell ref="E95:N95"/>
    <mergeCell ref="O95:S95"/>
    <mergeCell ref="T95:X95"/>
    <mergeCell ref="Y95:AA95"/>
    <mergeCell ref="E96:N96"/>
    <mergeCell ref="AL93:AQ93"/>
    <mergeCell ref="B94:D94"/>
    <mergeCell ref="E94:N94"/>
    <mergeCell ref="O94:S94"/>
    <mergeCell ref="T94:X94"/>
    <mergeCell ref="Y94:AA94"/>
    <mergeCell ref="AB94:AE94"/>
    <mergeCell ref="AF94:AJ94"/>
    <mergeCell ref="AA74:AD74"/>
    <mergeCell ref="AE74:AJ74"/>
    <mergeCell ref="AL74:AQ74"/>
    <mergeCell ref="AR74:BB74"/>
    <mergeCell ref="BC74:BF74"/>
    <mergeCell ref="B93:D93"/>
    <mergeCell ref="E93:N93"/>
    <mergeCell ref="O93:S93"/>
    <mergeCell ref="T93:X93"/>
    <mergeCell ref="Y93:AA93"/>
    <mergeCell ref="B74:D74"/>
    <mergeCell ref="E74:O74"/>
    <mergeCell ref="P74:R74"/>
    <mergeCell ref="S74:U74"/>
    <mergeCell ref="V74:X74"/>
    <mergeCell ref="Y74:Z74"/>
    <mergeCell ref="B67:D67"/>
    <mergeCell ref="AE67:AJ67"/>
    <mergeCell ref="AA73:AD73"/>
    <mergeCell ref="AE73:AJ73"/>
    <mergeCell ref="AL73:AQ73"/>
    <mergeCell ref="AR73:BB73"/>
    <mergeCell ref="AL69:AQ69"/>
    <mergeCell ref="V67:X67"/>
    <mergeCell ref="E68:O68"/>
    <mergeCell ref="V68:X68"/>
    <mergeCell ref="AL72:AQ72"/>
    <mergeCell ref="AR72:BB72"/>
    <mergeCell ref="BC72:BF72"/>
    <mergeCell ref="B73:D73"/>
    <mergeCell ref="E73:O73"/>
    <mergeCell ref="P73:R73"/>
    <mergeCell ref="S73:U73"/>
    <mergeCell ref="V73:X73"/>
    <mergeCell ref="Y73:Z73"/>
    <mergeCell ref="BC73:BF73"/>
    <mergeCell ref="Y72:Z72"/>
    <mergeCell ref="AA72:AD72"/>
    <mergeCell ref="AE72:AJ72"/>
    <mergeCell ref="E61:O64"/>
    <mergeCell ref="V61:X64"/>
    <mergeCell ref="P67:R67"/>
    <mergeCell ref="S67:U67"/>
    <mergeCell ref="AE66:AJ66"/>
    <mergeCell ref="E66:O66"/>
    <mergeCell ref="P68:R68"/>
    <mergeCell ref="B69:D69"/>
    <mergeCell ref="B72:D72"/>
    <mergeCell ref="E72:O72"/>
    <mergeCell ref="P72:R72"/>
    <mergeCell ref="S72:U72"/>
    <mergeCell ref="V72:X72"/>
    <mergeCell ref="AL70:AQ70"/>
    <mergeCell ref="AR70:BB70"/>
    <mergeCell ref="BC70:BF70"/>
    <mergeCell ref="B71:D71"/>
    <mergeCell ref="E71:O71"/>
    <mergeCell ref="P71:R71"/>
    <mergeCell ref="S71:U71"/>
    <mergeCell ref="AL71:AQ71"/>
    <mergeCell ref="AR71:BB71"/>
    <mergeCell ref="BC71:BF71"/>
    <mergeCell ref="AE75:AJ76"/>
    <mergeCell ref="AE68:AJ68"/>
    <mergeCell ref="V70:X70"/>
    <mergeCell ref="Y70:Z70"/>
    <mergeCell ref="AA70:AD70"/>
    <mergeCell ref="AE70:AJ70"/>
    <mergeCell ref="V71:X71"/>
    <mergeCell ref="Y71:Z71"/>
    <mergeCell ref="AA71:AD71"/>
    <mergeCell ref="AE71:AJ71"/>
    <mergeCell ref="B86:D87"/>
    <mergeCell ref="V69:X69"/>
    <mergeCell ref="P65:R65"/>
    <mergeCell ref="S65:U65"/>
    <mergeCell ref="P69:R69"/>
    <mergeCell ref="S69:U69"/>
    <mergeCell ref="B70:D70"/>
    <mergeCell ref="E70:O70"/>
    <mergeCell ref="P70:R70"/>
    <mergeCell ref="S70:U70"/>
    <mergeCell ref="AL2:BG2"/>
    <mergeCell ref="AL61:AQ64"/>
    <mergeCell ref="AE61:AJ64"/>
    <mergeCell ref="B61:D64"/>
    <mergeCell ref="P61:R64"/>
    <mergeCell ref="S61:U64"/>
    <mergeCell ref="V41:X41"/>
    <mergeCell ref="AA51:AD52"/>
    <mergeCell ref="Y41:Z41"/>
    <mergeCell ref="AA41:AD41"/>
    <mergeCell ref="AE51:AJ52"/>
    <mergeCell ref="B51:Z52"/>
    <mergeCell ref="B46:D46"/>
    <mergeCell ref="E46:O46"/>
    <mergeCell ref="P46:R46"/>
    <mergeCell ref="S46:U46"/>
    <mergeCell ref="V46:X46"/>
    <mergeCell ref="Y46:Z46"/>
    <mergeCell ref="AA46:AD46"/>
    <mergeCell ref="AE46:AJ46"/>
    <mergeCell ref="B47:D47"/>
    <mergeCell ref="E47:O47"/>
    <mergeCell ref="P47:R47"/>
    <mergeCell ref="S47:U47"/>
    <mergeCell ref="V47:X47"/>
    <mergeCell ref="Y47:Z47"/>
    <mergeCell ref="B50:D50"/>
    <mergeCell ref="E50:O50"/>
    <mergeCell ref="B48:D48"/>
    <mergeCell ref="E48:O48"/>
    <mergeCell ref="P48:R48"/>
    <mergeCell ref="S48:U48"/>
    <mergeCell ref="B49:D49"/>
    <mergeCell ref="E49:O49"/>
    <mergeCell ref="P49:R49"/>
    <mergeCell ref="S49:U49"/>
    <mergeCell ref="AL49:AO49"/>
    <mergeCell ref="AE48:AJ48"/>
    <mergeCell ref="V49:X49"/>
    <mergeCell ref="Y49:Z49"/>
    <mergeCell ref="P50:R50"/>
    <mergeCell ref="S50:U50"/>
    <mergeCell ref="V50:X50"/>
    <mergeCell ref="Y50:Z50"/>
    <mergeCell ref="V48:X48"/>
    <mergeCell ref="Y48:Z48"/>
    <mergeCell ref="AA50:AD50"/>
    <mergeCell ref="AE50:AJ50"/>
    <mergeCell ref="AA49:AD49"/>
    <mergeCell ref="AE49:AJ49"/>
    <mergeCell ref="AA47:AD47"/>
    <mergeCell ref="AE47:AJ47"/>
    <mergeCell ref="AA48:AD48"/>
    <mergeCell ref="AL46:AO46"/>
    <mergeCell ref="AE44:AJ44"/>
    <mergeCell ref="AE45:AJ45"/>
    <mergeCell ref="AP46:BF46"/>
    <mergeCell ref="AL47:AO47"/>
    <mergeCell ref="AP47:BF47"/>
    <mergeCell ref="AL37:AO40"/>
    <mergeCell ref="AL41:AO41"/>
    <mergeCell ref="AP45:BF45"/>
    <mergeCell ref="AL42:AO42"/>
    <mergeCell ref="AL43:AO43"/>
    <mergeCell ref="AL44:AO44"/>
    <mergeCell ref="AP42:BF42"/>
    <mergeCell ref="AP43:BF43"/>
    <mergeCell ref="AP44:BF44"/>
    <mergeCell ref="AL45:AO45"/>
    <mergeCell ref="B10:D13"/>
    <mergeCell ref="BB21:BF21"/>
    <mergeCell ref="B14:D14"/>
    <mergeCell ref="AG10:AJ13"/>
    <mergeCell ref="BB16:BF16"/>
    <mergeCell ref="BB17:BF17"/>
    <mergeCell ref="B17:D17"/>
    <mergeCell ref="B15:D15"/>
    <mergeCell ref="E10:T13"/>
    <mergeCell ref="E14:T14"/>
    <mergeCell ref="BB14:BF14"/>
    <mergeCell ref="BB15:BF15"/>
    <mergeCell ref="AP48:BF48"/>
    <mergeCell ref="AP49:BF49"/>
    <mergeCell ref="B26:BF27"/>
    <mergeCell ref="E15:T15"/>
    <mergeCell ref="BB22:BF22"/>
    <mergeCell ref="BB20:BF20"/>
    <mergeCell ref="AP41:BF41"/>
    <mergeCell ref="B31:BF33"/>
    <mergeCell ref="B20:D20"/>
    <mergeCell ref="U18:AB18"/>
    <mergeCell ref="AL21:AS21"/>
    <mergeCell ref="AL22:AS22"/>
    <mergeCell ref="AP50:BF50"/>
    <mergeCell ref="B22:D22"/>
    <mergeCell ref="AX23:BA23"/>
    <mergeCell ref="E19:T19"/>
    <mergeCell ref="E22:T22"/>
    <mergeCell ref="AL23:AS23"/>
    <mergeCell ref="B16:D16"/>
    <mergeCell ref="B18:D18"/>
    <mergeCell ref="CP20:CS20"/>
    <mergeCell ref="CP21:CS21"/>
    <mergeCell ref="CP22:CS22"/>
    <mergeCell ref="CP23:CS23"/>
    <mergeCell ref="AX20:BA20"/>
    <mergeCell ref="CJ20:CM20"/>
    <mergeCell ref="CP17:CS17"/>
    <mergeCell ref="CP18:CS18"/>
    <mergeCell ref="CJ1:CS1"/>
    <mergeCell ref="BB23:BF23"/>
    <mergeCell ref="AL16:AS16"/>
    <mergeCell ref="A2:AJ2"/>
    <mergeCell ref="AL1:BG1"/>
    <mergeCell ref="CJ23:CM23"/>
    <mergeCell ref="B21:D21"/>
    <mergeCell ref="AX21:BA21"/>
    <mergeCell ref="AX22:BA22"/>
    <mergeCell ref="BB10:BF13"/>
    <mergeCell ref="CP19:CS19"/>
    <mergeCell ref="AX19:BA19"/>
    <mergeCell ref="CJ19:CM19"/>
    <mergeCell ref="BB18:BF18"/>
    <mergeCell ref="BB19:BF19"/>
    <mergeCell ref="B19:D19"/>
    <mergeCell ref="AX18:BA18"/>
    <mergeCell ref="E18:T18"/>
    <mergeCell ref="U19:AB19"/>
    <mergeCell ref="AL19:AS19"/>
    <mergeCell ref="CP14:CS14"/>
    <mergeCell ref="CJ14:CM14"/>
    <mergeCell ref="CJ15:CM15"/>
    <mergeCell ref="CJ16:CM16"/>
    <mergeCell ref="CJ17:CM17"/>
    <mergeCell ref="CJ18:CM18"/>
    <mergeCell ref="CP15:CS15"/>
    <mergeCell ref="CP16:CS16"/>
    <mergeCell ref="AC15:AF15"/>
    <mergeCell ref="AG16:AJ16"/>
    <mergeCell ref="U15:AB15"/>
    <mergeCell ref="AG15:AJ15"/>
    <mergeCell ref="CJ22:CM22"/>
    <mergeCell ref="AL20:AS20"/>
    <mergeCell ref="CJ21:CM21"/>
    <mergeCell ref="U22:AB22"/>
    <mergeCell ref="AG19:AJ19"/>
    <mergeCell ref="AT19:AW19"/>
    <mergeCell ref="AT14:AW14"/>
    <mergeCell ref="U10:AB13"/>
    <mergeCell ref="AG14:AJ14"/>
    <mergeCell ref="U14:AB14"/>
    <mergeCell ref="AC10:AF13"/>
    <mergeCell ref="AC14:AF14"/>
    <mergeCell ref="AX10:BA13"/>
    <mergeCell ref="AX14:BA14"/>
    <mergeCell ref="AX15:BA15"/>
    <mergeCell ref="AX16:BA16"/>
    <mergeCell ref="AX17:BA17"/>
    <mergeCell ref="AL10:AS13"/>
    <mergeCell ref="AL14:AS14"/>
    <mergeCell ref="AL15:AS15"/>
    <mergeCell ref="AL17:AS17"/>
    <mergeCell ref="AT10:AW13"/>
    <mergeCell ref="B23:D23"/>
    <mergeCell ref="B53:BF54"/>
    <mergeCell ref="B55:BF55"/>
    <mergeCell ref="AT22:AW22"/>
    <mergeCell ref="AT23:AW23"/>
    <mergeCell ref="AL50:AO50"/>
    <mergeCell ref="AL51:AO52"/>
    <mergeCell ref="AL48:AO48"/>
    <mergeCell ref="AP37:BF40"/>
    <mergeCell ref="AP51:BF52"/>
    <mergeCell ref="E23:T23"/>
    <mergeCell ref="AC18:AF18"/>
    <mergeCell ref="AT20:AW20"/>
    <mergeCell ref="AT21:AW21"/>
    <mergeCell ref="AG21:AJ21"/>
    <mergeCell ref="AC20:AF20"/>
    <mergeCell ref="AC21:AF21"/>
    <mergeCell ref="E20:T20"/>
    <mergeCell ref="AC19:AF19"/>
    <mergeCell ref="AT18:AW18"/>
    <mergeCell ref="U23:AB23"/>
    <mergeCell ref="AG23:AJ23"/>
    <mergeCell ref="AC22:AF22"/>
    <mergeCell ref="AC23:AF23"/>
    <mergeCell ref="U17:AB17"/>
    <mergeCell ref="AG17:AJ17"/>
    <mergeCell ref="AG22:AJ22"/>
    <mergeCell ref="B59:BF60"/>
    <mergeCell ref="B84:BF85"/>
    <mergeCell ref="AT15:AW15"/>
    <mergeCell ref="AT16:AW16"/>
    <mergeCell ref="AT17:AW17"/>
    <mergeCell ref="E21:T21"/>
    <mergeCell ref="U20:AB20"/>
    <mergeCell ref="E16:T16"/>
    <mergeCell ref="E17:T17"/>
    <mergeCell ref="AG20:AJ20"/>
    <mergeCell ref="AC16:AF16"/>
    <mergeCell ref="AL18:AS18"/>
    <mergeCell ref="AC17:AF17"/>
    <mergeCell ref="AG18:AJ18"/>
    <mergeCell ref="U21:AB21"/>
    <mergeCell ref="U16:AB16"/>
  </mergeCells>
  <dataValidations count="1">
    <dataValidation type="list" allowBlank="1" showInputMessage="1" showErrorMessage="1" sqref="E14:T19">
      <formula1>$E$162:$E$170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5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90"/>
  <sheetViews>
    <sheetView showGridLines="0" view="pageBreakPreview" zoomScale="40" zoomScaleNormal="55" zoomScaleSheetLayoutView="40" zoomScalePageLayoutView="50" workbookViewId="0" topLeftCell="D35">
      <selection activeCell="X63" sqref="X63:BJ68"/>
    </sheetView>
  </sheetViews>
  <sheetFormatPr defaultColWidth="3.8515625" defaultRowHeight="20.25" customHeight="1"/>
  <cols>
    <col min="1" max="57" width="3.8515625" style="82" customWidth="1"/>
    <col min="58" max="58" width="5.00390625" style="82" customWidth="1"/>
    <col min="59" max="63" width="3.8515625" style="82" customWidth="1"/>
    <col min="64" max="64" width="4.7109375" style="82" customWidth="1"/>
    <col min="65" max="65" width="3.8515625" style="82" customWidth="1"/>
    <col min="66" max="66" width="3.8515625" style="80" customWidth="1"/>
    <col min="67" max="71" width="3.8515625" style="82" customWidth="1"/>
    <col min="72" max="72" width="5.57421875" style="82" customWidth="1"/>
    <col min="73" max="121" width="3.8515625" style="82" customWidth="1"/>
    <col min="122" max="122" width="7.421875" style="82" bestFit="1" customWidth="1"/>
    <col min="123" max="185" width="3.8515625" style="82" customWidth="1"/>
    <col min="186" max="186" width="4.7109375" style="82" bestFit="1" customWidth="1"/>
    <col min="187" max="16384" width="3.8515625" style="82" customWidth="1"/>
  </cols>
  <sheetData>
    <row r="1" spans="1:78" s="104" customFormat="1" ht="30">
      <c r="A1" s="768" t="s">
        <v>455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  <c r="BF1" s="768"/>
      <c r="BG1" s="768"/>
      <c r="BH1" s="768"/>
      <c r="BI1" s="768"/>
      <c r="BJ1" s="768"/>
      <c r="BK1" s="768"/>
      <c r="BL1" s="768"/>
      <c r="BM1" s="768"/>
      <c r="BN1" s="768"/>
      <c r="BO1" s="768"/>
      <c r="BP1" s="768"/>
      <c r="BQ1" s="768"/>
      <c r="BR1" s="768"/>
      <c r="BS1" s="768"/>
      <c r="BT1" s="768"/>
      <c r="BU1" s="768"/>
      <c r="BV1" s="768"/>
      <c r="BW1" s="768"/>
      <c r="BX1" s="768"/>
      <c r="BY1" s="768"/>
      <c r="BZ1" s="103"/>
    </row>
    <row r="2" spans="1:78" s="104" customFormat="1" ht="30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/>
      <c r="BW2" s="768"/>
      <c r="BX2" s="768"/>
      <c r="BY2" s="768"/>
      <c r="BZ2" s="103"/>
    </row>
    <row r="3" spans="1:2" s="1" customFormat="1" ht="20.25" customHeight="1">
      <c r="A3" s="82"/>
      <c r="B3" s="82"/>
    </row>
    <row r="4" spans="1:87" s="39" customFormat="1" ht="20.25" customHeight="1">
      <c r="A4" s="105" t="s">
        <v>311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69"/>
      <c r="AU4" s="69"/>
      <c r="AV4" s="108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CI4" s="109"/>
    </row>
    <row r="5" spans="1:87" s="39" customFormat="1" ht="20.25" customHeight="1">
      <c r="A5" s="162"/>
      <c r="B5" s="17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109"/>
      <c r="AU5" s="109"/>
      <c r="AV5" s="180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CI5" s="109"/>
    </row>
    <row r="6" spans="1:76" s="3" customFormat="1" ht="20.25" customHeight="1">
      <c r="A6" s="2"/>
      <c r="B6" s="297" t="s">
        <v>547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</row>
    <row r="7" spans="1:76" s="3" customFormat="1" ht="20.25" customHeight="1">
      <c r="A7" s="2"/>
      <c r="B7" s="297" t="s">
        <v>612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</row>
    <row r="8" spans="1:76" s="3" customFormat="1" ht="20.25" customHeight="1">
      <c r="A8" s="2"/>
      <c r="B8" s="297" t="s">
        <v>545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</row>
    <row r="9" spans="1:76" s="3" customFormat="1" ht="20.25" customHeight="1">
      <c r="A9" s="2"/>
      <c r="B9" s="297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</row>
    <row r="10" spans="1:76" s="112" customFormat="1" ht="20.25" customHeight="1">
      <c r="A10" s="111"/>
      <c r="B10" s="796"/>
      <c r="C10" s="797"/>
      <c r="D10" s="787" t="s">
        <v>191</v>
      </c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9"/>
      <c r="X10" s="787" t="s">
        <v>190</v>
      </c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788"/>
      <c r="AJ10" s="788"/>
      <c r="AK10" s="788"/>
      <c r="AL10" s="788"/>
      <c r="AM10" s="788"/>
      <c r="AN10" s="788"/>
      <c r="AO10" s="788"/>
      <c r="AP10" s="788"/>
      <c r="AQ10" s="788"/>
      <c r="AR10" s="788"/>
      <c r="AS10" s="788"/>
      <c r="AT10" s="788"/>
      <c r="AU10" s="788"/>
      <c r="AV10" s="788"/>
      <c r="AW10" s="788"/>
      <c r="AX10" s="788"/>
      <c r="AY10" s="788"/>
      <c r="AZ10" s="788"/>
      <c r="BA10" s="788"/>
      <c r="BB10" s="788"/>
      <c r="BC10" s="788"/>
      <c r="BD10" s="788"/>
      <c r="BE10" s="788"/>
      <c r="BF10" s="788"/>
      <c r="BG10" s="788"/>
      <c r="BH10" s="788"/>
      <c r="BI10" s="788"/>
      <c r="BJ10" s="789"/>
      <c r="BK10" s="778" t="s">
        <v>517</v>
      </c>
      <c r="BL10" s="779"/>
      <c r="BM10" s="779"/>
      <c r="BN10" s="779"/>
      <c r="BO10" s="780"/>
      <c r="BP10" s="679" t="s">
        <v>138</v>
      </c>
      <c r="BQ10" s="680"/>
      <c r="BR10" s="680"/>
      <c r="BS10" s="680"/>
      <c r="BT10" s="680"/>
      <c r="BU10" s="680"/>
      <c r="BV10" s="680"/>
      <c r="BW10" s="680"/>
      <c r="BX10" s="681"/>
    </row>
    <row r="11" spans="1:76" s="112" customFormat="1" ht="20.25" customHeight="1">
      <c r="A11" s="111"/>
      <c r="B11" s="798"/>
      <c r="C11" s="799"/>
      <c r="D11" s="790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2"/>
      <c r="X11" s="790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1"/>
      <c r="AM11" s="791"/>
      <c r="AN11" s="791"/>
      <c r="AO11" s="791"/>
      <c r="AP11" s="791"/>
      <c r="AQ11" s="791"/>
      <c r="AR11" s="791"/>
      <c r="AS11" s="791"/>
      <c r="AT11" s="791"/>
      <c r="AU11" s="791"/>
      <c r="AV11" s="791"/>
      <c r="AW11" s="791"/>
      <c r="AX11" s="791"/>
      <c r="AY11" s="791"/>
      <c r="AZ11" s="791"/>
      <c r="BA11" s="791"/>
      <c r="BB11" s="791"/>
      <c r="BC11" s="791"/>
      <c r="BD11" s="791"/>
      <c r="BE11" s="791"/>
      <c r="BF11" s="791"/>
      <c r="BG11" s="791"/>
      <c r="BH11" s="791"/>
      <c r="BI11" s="791"/>
      <c r="BJ11" s="792"/>
      <c r="BK11" s="781"/>
      <c r="BL11" s="782"/>
      <c r="BM11" s="782"/>
      <c r="BN11" s="782"/>
      <c r="BO11" s="783"/>
      <c r="BP11" s="765"/>
      <c r="BQ11" s="766"/>
      <c r="BR11" s="766"/>
      <c r="BS11" s="766"/>
      <c r="BT11" s="766"/>
      <c r="BU11" s="766"/>
      <c r="BV11" s="766"/>
      <c r="BW11" s="766"/>
      <c r="BX11" s="767"/>
    </row>
    <row r="12" spans="1:76" s="112" customFormat="1" ht="20.25" customHeight="1">
      <c r="A12" s="111"/>
      <c r="B12" s="798"/>
      <c r="C12" s="799"/>
      <c r="D12" s="790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2"/>
      <c r="X12" s="790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  <c r="AJ12" s="791"/>
      <c r="AK12" s="791"/>
      <c r="AL12" s="791"/>
      <c r="AM12" s="791"/>
      <c r="AN12" s="791"/>
      <c r="AO12" s="791"/>
      <c r="AP12" s="791"/>
      <c r="AQ12" s="791"/>
      <c r="AR12" s="791"/>
      <c r="AS12" s="791"/>
      <c r="AT12" s="791"/>
      <c r="AU12" s="791"/>
      <c r="AV12" s="791"/>
      <c r="AW12" s="791"/>
      <c r="AX12" s="791"/>
      <c r="AY12" s="791"/>
      <c r="AZ12" s="791"/>
      <c r="BA12" s="791"/>
      <c r="BB12" s="791"/>
      <c r="BC12" s="791"/>
      <c r="BD12" s="791"/>
      <c r="BE12" s="791"/>
      <c r="BF12" s="791"/>
      <c r="BG12" s="791"/>
      <c r="BH12" s="791"/>
      <c r="BI12" s="791"/>
      <c r="BJ12" s="792"/>
      <c r="BK12" s="781"/>
      <c r="BL12" s="782"/>
      <c r="BM12" s="782"/>
      <c r="BN12" s="782"/>
      <c r="BO12" s="783"/>
      <c r="BP12" s="765"/>
      <c r="BQ12" s="766"/>
      <c r="BR12" s="766"/>
      <c r="BS12" s="766"/>
      <c r="BT12" s="766"/>
      <c r="BU12" s="766"/>
      <c r="BV12" s="766"/>
      <c r="BW12" s="766"/>
      <c r="BX12" s="767"/>
    </row>
    <row r="13" spans="1:76" s="112" customFormat="1" ht="20.25" customHeight="1">
      <c r="A13" s="111"/>
      <c r="B13" s="798"/>
      <c r="C13" s="799"/>
      <c r="D13" s="790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2"/>
      <c r="X13" s="790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1"/>
      <c r="AS13" s="791"/>
      <c r="AT13" s="791"/>
      <c r="AU13" s="791"/>
      <c r="AV13" s="791"/>
      <c r="AW13" s="791"/>
      <c r="AX13" s="791"/>
      <c r="AY13" s="791"/>
      <c r="AZ13" s="791"/>
      <c r="BA13" s="791"/>
      <c r="BB13" s="791"/>
      <c r="BC13" s="791"/>
      <c r="BD13" s="791"/>
      <c r="BE13" s="791"/>
      <c r="BF13" s="791"/>
      <c r="BG13" s="791"/>
      <c r="BH13" s="791"/>
      <c r="BI13" s="791"/>
      <c r="BJ13" s="792"/>
      <c r="BK13" s="781"/>
      <c r="BL13" s="782"/>
      <c r="BM13" s="782"/>
      <c r="BN13" s="782"/>
      <c r="BO13" s="783"/>
      <c r="BP13" s="765"/>
      <c r="BQ13" s="766"/>
      <c r="BR13" s="766"/>
      <c r="BS13" s="766"/>
      <c r="BT13" s="766"/>
      <c r="BU13" s="766"/>
      <c r="BV13" s="766"/>
      <c r="BW13" s="766"/>
      <c r="BX13" s="767"/>
    </row>
    <row r="14" spans="1:76" s="112" customFormat="1" ht="42" customHeight="1">
      <c r="A14" s="111"/>
      <c r="B14" s="800"/>
      <c r="C14" s="801"/>
      <c r="D14" s="793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5"/>
      <c r="X14" s="793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94"/>
      <c r="AN14" s="794"/>
      <c r="AO14" s="794"/>
      <c r="AP14" s="794"/>
      <c r="AQ14" s="794"/>
      <c r="AR14" s="794"/>
      <c r="AS14" s="794"/>
      <c r="AT14" s="794"/>
      <c r="AU14" s="794"/>
      <c r="AV14" s="794"/>
      <c r="AW14" s="794"/>
      <c r="AX14" s="794"/>
      <c r="AY14" s="794"/>
      <c r="AZ14" s="794"/>
      <c r="BA14" s="794"/>
      <c r="BB14" s="794"/>
      <c r="BC14" s="794"/>
      <c r="BD14" s="794"/>
      <c r="BE14" s="794"/>
      <c r="BF14" s="794"/>
      <c r="BG14" s="794"/>
      <c r="BH14" s="794"/>
      <c r="BI14" s="794"/>
      <c r="BJ14" s="795"/>
      <c r="BK14" s="784"/>
      <c r="BL14" s="785"/>
      <c r="BM14" s="785"/>
      <c r="BN14" s="785"/>
      <c r="BO14" s="786"/>
      <c r="BP14" s="682"/>
      <c r="BQ14" s="683"/>
      <c r="BR14" s="683"/>
      <c r="BS14" s="683"/>
      <c r="BT14" s="683"/>
      <c r="BU14" s="683"/>
      <c r="BV14" s="683"/>
      <c r="BW14" s="683"/>
      <c r="BX14" s="684"/>
    </row>
    <row r="15" spans="1:76" s="74" customFormat="1" ht="20.25" customHeight="1">
      <c r="A15" s="50"/>
      <c r="B15" s="720" t="s">
        <v>28</v>
      </c>
      <c r="C15" s="721"/>
      <c r="D15" s="726" t="s">
        <v>480</v>
      </c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802" t="s">
        <v>613</v>
      </c>
      <c r="Y15" s="803"/>
      <c r="Z15" s="803"/>
      <c r="AA15" s="803"/>
      <c r="AB15" s="803"/>
      <c r="AC15" s="803"/>
      <c r="AD15" s="803"/>
      <c r="AE15" s="803"/>
      <c r="AF15" s="803"/>
      <c r="AG15" s="803"/>
      <c r="AH15" s="803"/>
      <c r="AI15" s="803"/>
      <c r="AJ15" s="803"/>
      <c r="AK15" s="803"/>
      <c r="AL15" s="803"/>
      <c r="AM15" s="803"/>
      <c r="AN15" s="803"/>
      <c r="AO15" s="803"/>
      <c r="AP15" s="803"/>
      <c r="AQ15" s="803"/>
      <c r="AR15" s="803"/>
      <c r="AS15" s="803"/>
      <c r="AT15" s="803"/>
      <c r="AU15" s="803"/>
      <c r="AV15" s="803"/>
      <c r="AW15" s="803"/>
      <c r="AX15" s="803"/>
      <c r="AY15" s="803"/>
      <c r="AZ15" s="803"/>
      <c r="BA15" s="803"/>
      <c r="BB15" s="803"/>
      <c r="BC15" s="803"/>
      <c r="BD15" s="803"/>
      <c r="BE15" s="803"/>
      <c r="BF15" s="803"/>
      <c r="BG15" s="803"/>
      <c r="BH15" s="803"/>
      <c r="BI15" s="803"/>
      <c r="BJ15" s="804"/>
      <c r="BK15" s="745" t="s">
        <v>518</v>
      </c>
      <c r="BL15" s="745"/>
      <c r="BM15" s="745"/>
      <c r="BN15" s="745"/>
      <c r="BO15" s="746"/>
      <c r="BP15" s="753"/>
      <c r="BQ15" s="754"/>
      <c r="BR15" s="754"/>
      <c r="BS15" s="754"/>
      <c r="BT15" s="754"/>
      <c r="BU15" s="754"/>
      <c r="BV15" s="754"/>
      <c r="BW15" s="754"/>
      <c r="BX15" s="755"/>
    </row>
    <row r="16" spans="1:76" s="74" customFormat="1" ht="20.25" customHeight="1">
      <c r="A16" s="50"/>
      <c r="B16" s="722"/>
      <c r="C16" s="723"/>
      <c r="D16" s="729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805" t="s">
        <v>614</v>
      </c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6"/>
      <c r="AK16" s="806"/>
      <c r="AL16" s="806"/>
      <c r="AM16" s="806"/>
      <c r="AN16" s="806"/>
      <c r="AO16" s="806"/>
      <c r="AP16" s="806"/>
      <c r="AQ16" s="806"/>
      <c r="AR16" s="806"/>
      <c r="AS16" s="806"/>
      <c r="AT16" s="806"/>
      <c r="AU16" s="806"/>
      <c r="AV16" s="806"/>
      <c r="AW16" s="806"/>
      <c r="AX16" s="806"/>
      <c r="AY16" s="806"/>
      <c r="AZ16" s="806"/>
      <c r="BA16" s="806"/>
      <c r="BB16" s="806"/>
      <c r="BC16" s="806"/>
      <c r="BD16" s="806"/>
      <c r="BE16" s="806"/>
      <c r="BF16" s="806"/>
      <c r="BG16" s="806"/>
      <c r="BH16" s="806"/>
      <c r="BI16" s="806"/>
      <c r="BJ16" s="807"/>
      <c r="BK16" s="748"/>
      <c r="BL16" s="748"/>
      <c r="BM16" s="748"/>
      <c r="BN16" s="748"/>
      <c r="BO16" s="749"/>
      <c r="BP16" s="756"/>
      <c r="BQ16" s="757"/>
      <c r="BR16" s="757"/>
      <c r="BS16" s="757"/>
      <c r="BT16" s="757"/>
      <c r="BU16" s="757"/>
      <c r="BV16" s="757"/>
      <c r="BW16" s="757"/>
      <c r="BX16" s="758"/>
    </row>
    <row r="17" spans="1:76" s="74" customFormat="1" ht="20.25" customHeight="1">
      <c r="A17" s="50"/>
      <c r="B17" s="722"/>
      <c r="C17" s="723"/>
      <c r="D17" s="729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62" t="s">
        <v>616</v>
      </c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3"/>
      <c r="BA17" s="763"/>
      <c r="BB17" s="763"/>
      <c r="BC17" s="763"/>
      <c r="BD17" s="763"/>
      <c r="BE17" s="763"/>
      <c r="BF17" s="763"/>
      <c r="BG17" s="763"/>
      <c r="BH17" s="763"/>
      <c r="BI17" s="763"/>
      <c r="BJ17" s="764"/>
      <c r="BK17" s="748"/>
      <c r="BL17" s="748"/>
      <c r="BM17" s="748"/>
      <c r="BN17" s="748"/>
      <c r="BO17" s="749"/>
      <c r="BP17" s="756"/>
      <c r="BQ17" s="757"/>
      <c r="BR17" s="757"/>
      <c r="BS17" s="757"/>
      <c r="BT17" s="757"/>
      <c r="BU17" s="757"/>
      <c r="BV17" s="757"/>
      <c r="BW17" s="757"/>
      <c r="BX17" s="758"/>
    </row>
    <row r="18" spans="1:76" s="74" customFormat="1" ht="20.25" customHeight="1">
      <c r="A18" s="50"/>
      <c r="B18" s="722"/>
      <c r="C18" s="723"/>
      <c r="D18" s="729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337" t="s">
        <v>615</v>
      </c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9"/>
      <c r="BK18" s="748"/>
      <c r="BL18" s="748"/>
      <c r="BM18" s="748"/>
      <c r="BN18" s="748"/>
      <c r="BO18" s="749"/>
      <c r="BP18" s="756"/>
      <c r="BQ18" s="757"/>
      <c r="BR18" s="757"/>
      <c r="BS18" s="757"/>
      <c r="BT18" s="757"/>
      <c r="BU18" s="757"/>
      <c r="BV18" s="757"/>
      <c r="BW18" s="757"/>
      <c r="BX18" s="758"/>
    </row>
    <row r="19" spans="1:76" s="74" customFormat="1" ht="20.25" customHeight="1">
      <c r="A19" s="50"/>
      <c r="B19" s="722"/>
      <c r="C19" s="723"/>
      <c r="D19" s="729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62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763"/>
      <c r="BH19" s="763"/>
      <c r="BI19" s="763"/>
      <c r="BJ19" s="764"/>
      <c r="BK19" s="748"/>
      <c r="BL19" s="748"/>
      <c r="BM19" s="748"/>
      <c r="BN19" s="748"/>
      <c r="BO19" s="749"/>
      <c r="BP19" s="756"/>
      <c r="BQ19" s="757"/>
      <c r="BR19" s="757"/>
      <c r="BS19" s="757"/>
      <c r="BT19" s="757"/>
      <c r="BU19" s="757"/>
      <c r="BV19" s="757"/>
      <c r="BW19" s="757"/>
      <c r="BX19" s="758"/>
    </row>
    <row r="20" spans="1:76" s="74" customFormat="1" ht="20.25" customHeight="1">
      <c r="A20" s="50"/>
      <c r="B20" s="724"/>
      <c r="C20" s="725"/>
      <c r="D20" s="732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334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6"/>
      <c r="BK20" s="751"/>
      <c r="BL20" s="751"/>
      <c r="BM20" s="751"/>
      <c r="BN20" s="751"/>
      <c r="BO20" s="752"/>
      <c r="BP20" s="759"/>
      <c r="BQ20" s="760"/>
      <c r="BR20" s="760"/>
      <c r="BS20" s="760"/>
      <c r="BT20" s="760"/>
      <c r="BU20" s="760"/>
      <c r="BV20" s="760"/>
      <c r="BW20" s="760"/>
      <c r="BX20" s="761"/>
    </row>
    <row r="21" spans="1:76" s="74" customFormat="1" ht="20.25" customHeight="1">
      <c r="A21" s="50"/>
      <c r="B21" s="720" t="s">
        <v>29</v>
      </c>
      <c r="C21" s="721"/>
      <c r="D21" s="726" t="s">
        <v>480</v>
      </c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35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  <c r="AY21" s="736"/>
      <c r="AZ21" s="736"/>
      <c r="BA21" s="736"/>
      <c r="BB21" s="736"/>
      <c r="BC21" s="736"/>
      <c r="BD21" s="736"/>
      <c r="BE21" s="736"/>
      <c r="BF21" s="736"/>
      <c r="BG21" s="736"/>
      <c r="BH21" s="736"/>
      <c r="BI21" s="736"/>
      <c r="BJ21" s="737"/>
      <c r="BK21" s="744"/>
      <c r="BL21" s="745"/>
      <c r="BM21" s="745"/>
      <c r="BN21" s="745"/>
      <c r="BO21" s="746"/>
      <c r="BP21" s="753"/>
      <c r="BQ21" s="754"/>
      <c r="BR21" s="754"/>
      <c r="BS21" s="754"/>
      <c r="BT21" s="754"/>
      <c r="BU21" s="754"/>
      <c r="BV21" s="754"/>
      <c r="BW21" s="754"/>
      <c r="BX21" s="755"/>
    </row>
    <row r="22" spans="1:76" s="74" customFormat="1" ht="20.25" customHeight="1">
      <c r="A22" s="50"/>
      <c r="B22" s="722"/>
      <c r="C22" s="723"/>
      <c r="D22" s="729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0"/>
      <c r="X22" s="738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739"/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39"/>
      <c r="BH22" s="739"/>
      <c r="BI22" s="739"/>
      <c r="BJ22" s="740"/>
      <c r="BK22" s="747"/>
      <c r="BL22" s="748"/>
      <c r="BM22" s="748"/>
      <c r="BN22" s="748"/>
      <c r="BO22" s="749"/>
      <c r="BP22" s="756"/>
      <c r="BQ22" s="757"/>
      <c r="BR22" s="757"/>
      <c r="BS22" s="757"/>
      <c r="BT22" s="757"/>
      <c r="BU22" s="757"/>
      <c r="BV22" s="757"/>
      <c r="BW22" s="757"/>
      <c r="BX22" s="758"/>
    </row>
    <row r="23" spans="1:76" s="74" customFormat="1" ht="20.25" customHeight="1">
      <c r="A23" s="50"/>
      <c r="B23" s="722"/>
      <c r="C23" s="723"/>
      <c r="D23" s="729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738"/>
      <c r="Y23" s="739"/>
      <c r="Z23" s="739"/>
      <c r="AA23" s="739"/>
      <c r="AB23" s="739"/>
      <c r="AC23" s="739"/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39"/>
      <c r="BF23" s="739"/>
      <c r="BG23" s="739"/>
      <c r="BH23" s="739"/>
      <c r="BI23" s="739"/>
      <c r="BJ23" s="740"/>
      <c r="BK23" s="747"/>
      <c r="BL23" s="748"/>
      <c r="BM23" s="748"/>
      <c r="BN23" s="748"/>
      <c r="BO23" s="749"/>
      <c r="BP23" s="756"/>
      <c r="BQ23" s="757"/>
      <c r="BR23" s="757"/>
      <c r="BS23" s="757"/>
      <c r="BT23" s="757"/>
      <c r="BU23" s="757"/>
      <c r="BV23" s="757"/>
      <c r="BW23" s="757"/>
      <c r="BX23" s="758"/>
    </row>
    <row r="24" spans="1:76" s="74" customFormat="1" ht="20.25" customHeight="1">
      <c r="A24" s="50"/>
      <c r="B24" s="722"/>
      <c r="C24" s="723"/>
      <c r="D24" s="729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0"/>
      <c r="W24" s="730"/>
      <c r="X24" s="738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39"/>
      <c r="BH24" s="739"/>
      <c r="BI24" s="739"/>
      <c r="BJ24" s="740"/>
      <c r="BK24" s="747"/>
      <c r="BL24" s="748"/>
      <c r="BM24" s="748"/>
      <c r="BN24" s="748"/>
      <c r="BO24" s="749"/>
      <c r="BP24" s="756"/>
      <c r="BQ24" s="757"/>
      <c r="BR24" s="757"/>
      <c r="BS24" s="757"/>
      <c r="BT24" s="757"/>
      <c r="BU24" s="757"/>
      <c r="BV24" s="757"/>
      <c r="BW24" s="757"/>
      <c r="BX24" s="758"/>
    </row>
    <row r="25" spans="1:76" s="74" customFormat="1" ht="20.25" customHeight="1">
      <c r="A25" s="50"/>
      <c r="B25" s="722"/>
      <c r="C25" s="723"/>
      <c r="D25" s="729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8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39"/>
      <c r="BD25" s="739"/>
      <c r="BE25" s="739"/>
      <c r="BF25" s="739"/>
      <c r="BG25" s="739"/>
      <c r="BH25" s="739"/>
      <c r="BI25" s="739"/>
      <c r="BJ25" s="740"/>
      <c r="BK25" s="747"/>
      <c r="BL25" s="748"/>
      <c r="BM25" s="748"/>
      <c r="BN25" s="748"/>
      <c r="BO25" s="749"/>
      <c r="BP25" s="756"/>
      <c r="BQ25" s="757"/>
      <c r="BR25" s="757"/>
      <c r="BS25" s="757"/>
      <c r="BT25" s="757"/>
      <c r="BU25" s="757"/>
      <c r="BV25" s="757"/>
      <c r="BW25" s="757"/>
      <c r="BX25" s="758"/>
    </row>
    <row r="26" spans="1:76" s="74" customFormat="1" ht="20.25" customHeight="1">
      <c r="A26" s="50"/>
      <c r="B26" s="724"/>
      <c r="C26" s="725"/>
      <c r="D26" s="732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41"/>
      <c r="Y26" s="742"/>
      <c r="Z26" s="742"/>
      <c r="AA26" s="742"/>
      <c r="AB26" s="742"/>
      <c r="AC26" s="742"/>
      <c r="AD26" s="742"/>
      <c r="AE26" s="742"/>
      <c r="AF26" s="742"/>
      <c r="AG26" s="742"/>
      <c r="AH26" s="742"/>
      <c r="AI26" s="742"/>
      <c r="AJ26" s="742"/>
      <c r="AK26" s="742"/>
      <c r="AL26" s="742"/>
      <c r="AM26" s="742"/>
      <c r="AN26" s="742"/>
      <c r="AO26" s="742"/>
      <c r="AP26" s="742"/>
      <c r="AQ26" s="742"/>
      <c r="AR26" s="742"/>
      <c r="AS26" s="742"/>
      <c r="AT26" s="742"/>
      <c r="AU26" s="742"/>
      <c r="AV26" s="742"/>
      <c r="AW26" s="742"/>
      <c r="AX26" s="742"/>
      <c r="AY26" s="742"/>
      <c r="AZ26" s="742"/>
      <c r="BA26" s="742"/>
      <c r="BB26" s="742"/>
      <c r="BC26" s="742"/>
      <c r="BD26" s="742"/>
      <c r="BE26" s="742"/>
      <c r="BF26" s="742"/>
      <c r="BG26" s="742"/>
      <c r="BH26" s="742"/>
      <c r="BI26" s="742"/>
      <c r="BJ26" s="743"/>
      <c r="BK26" s="750"/>
      <c r="BL26" s="751"/>
      <c r="BM26" s="751"/>
      <c r="BN26" s="751"/>
      <c r="BO26" s="752"/>
      <c r="BP26" s="759"/>
      <c r="BQ26" s="760"/>
      <c r="BR26" s="760"/>
      <c r="BS26" s="760"/>
      <c r="BT26" s="760"/>
      <c r="BU26" s="760"/>
      <c r="BV26" s="760"/>
      <c r="BW26" s="760"/>
      <c r="BX26" s="761"/>
    </row>
    <row r="27" spans="1:76" s="74" customFormat="1" ht="20.25" customHeight="1">
      <c r="A27" s="50"/>
      <c r="B27" s="720" t="s">
        <v>30</v>
      </c>
      <c r="C27" s="721"/>
      <c r="D27" s="726" t="s">
        <v>480</v>
      </c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35"/>
      <c r="Y27" s="736"/>
      <c r="Z27" s="736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  <c r="BB27" s="736"/>
      <c r="BC27" s="736"/>
      <c r="BD27" s="736"/>
      <c r="BE27" s="736"/>
      <c r="BF27" s="736"/>
      <c r="BG27" s="736"/>
      <c r="BH27" s="736"/>
      <c r="BI27" s="736"/>
      <c r="BJ27" s="737"/>
      <c r="BK27" s="744"/>
      <c r="BL27" s="745"/>
      <c r="BM27" s="745"/>
      <c r="BN27" s="745"/>
      <c r="BO27" s="746"/>
      <c r="BP27" s="753"/>
      <c r="BQ27" s="754"/>
      <c r="BR27" s="754"/>
      <c r="BS27" s="754"/>
      <c r="BT27" s="754"/>
      <c r="BU27" s="754"/>
      <c r="BV27" s="754"/>
      <c r="BW27" s="754"/>
      <c r="BX27" s="755"/>
    </row>
    <row r="28" spans="1:76" s="74" customFormat="1" ht="20.25" customHeight="1">
      <c r="A28" s="50"/>
      <c r="B28" s="722"/>
      <c r="C28" s="723"/>
      <c r="D28" s="729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730"/>
      <c r="X28" s="738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739"/>
      <c r="AM28" s="739"/>
      <c r="AN28" s="739"/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39"/>
      <c r="BH28" s="739"/>
      <c r="BI28" s="739"/>
      <c r="BJ28" s="740"/>
      <c r="BK28" s="747"/>
      <c r="BL28" s="748"/>
      <c r="BM28" s="748"/>
      <c r="BN28" s="748"/>
      <c r="BO28" s="749"/>
      <c r="BP28" s="756"/>
      <c r="BQ28" s="757"/>
      <c r="BR28" s="757"/>
      <c r="BS28" s="757"/>
      <c r="BT28" s="757"/>
      <c r="BU28" s="757"/>
      <c r="BV28" s="757"/>
      <c r="BW28" s="757"/>
      <c r="BX28" s="758"/>
    </row>
    <row r="29" spans="1:76" s="74" customFormat="1" ht="20.25" customHeight="1">
      <c r="A29" s="50"/>
      <c r="B29" s="722"/>
      <c r="C29" s="723"/>
      <c r="D29" s="729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8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40"/>
      <c r="BK29" s="747"/>
      <c r="BL29" s="748"/>
      <c r="BM29" s="748"/>
      <c r="BN29" s="748"/>
      <c r="BO29" s="749"/>
      <c r="BP29" s="756"/>
      <c r="BQ29" s="757"/>
      <c r="BR29" s="757"/>
      <c r="BS29" s="757"/>
      <c r="BT29" s="757"/>
      <c r="BU29" s="757"/>
      <c r="BV29" s="757"/>
      <c r="BW29" s="757"/>
      <c r="BX29" s="758"/>
    </row>
    <row r="30" spans="1:76" s="74" customFormat="1" ht="20.25" customHeight="1">
      <c r="A30" s="50"/>
      <c r="B30" s="722"/>
      <c r="C30" s="723"/>
      <c r="D30" s="729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8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  <c r="AM30" s="739"/>
      <c r="AN30" s="739"/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39"/>
      <c r="BH30" s="739"/>
      <c r="BI30" s="739"/>
      <c r="BJ30" s="740"/>
      <c r="BK30" s="747"/>
      <c r="BL30" s="748"/>
      <c r="BM30" s="748"/>
      <c r="BN30" s="748"/>
      <c r="BO30" s="749"/>
      <c r="BP30" s="756"/>
      <c r="BQ30" s="757"/>
      <c r="BR30" s="757"/>
      <c r="BS30" s="757"/>
      <c r="BT30" s="757"/>
      <c r="BU30" s="757"/>
      <c r="BV30" s="757"/>
      <c r="BW30" s="757"/>
      <c r="BX30" s="758"/>
    </row>
    <row r="31" spans="1:76" s="74" customFormat="1" ht="20.25" customHeight="1">
      <c r="A31" s="50"/>
      <c r="B31" s="722"/>
      <c r="C31" s="723"/>
      <c r="D31" s="729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8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739"/>
      <c r="AK31" s="739"/>
      <c r="AL31" s="739"/>
      <c r="AM31" s="739"/>
      <c r="AN31" s="739"/>
      <c r="AO31" s="739"/>
      <c r="AP31" s="739"/>
      <c r="AQ31" s="739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39"/>
      <c r="BE31" s="739"/>
      <c r="BF31" s="739"/>
      <c r="BG31" s="739"/>
      <c r="BH31" s="739"/>
      <c r="BI31" s="739"/>
      <c r="BJ31" s="740"/>
      <c r="BK31" s="747"/>
      <c r="BL31" s="748"/>
      <c r="BM31" s="748"/>
      <c r="BN31" s="748"/>
      <c r="BO31" s="749"/>
      <c r="BP31" s="756"/>
      <c r="BQ31" s="757"/>
      <c r="BR31" s="757"/>
      <c r="BS31" s="757"/>
      <c r="BT31" s="757"/>
      <c r="BU31" s="757"/>
      <c r="BV31" s="757"/>
      <c r="BW31" s="757"/>
      <c r="BX31" s="758"/>
    </row>
    <row r="32" spans="1:76" s="74" customFormat="1" ht="20.25" customHeight="1">
      <c r="A32" s="50"/>
      <c r="B32" s="724"/>
      <c r="C32" s="725"/>
      <c r="D32" s="732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41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2"/>
      <c r="AK32" s="742"/>
      <c r="AL32" s="742"/>
      <c r="AM32" s="742"/>
      <c r="AN32" s="742"/>
      <c r="AO32" s="742"/>
      <c r="AP32" s="742"/>
      <c r="AQ32" s="742"/>
      <c r="AR32" s="742"/>
      <c r="AS32" s="742"/>
      <c r="AT32" s="742"/>
      <c r="AU32" s="742"/>
      <c r="AV32" s="742"/>
      <c r="AW32" s="742"/>
      <c r="AX32" s="742"/>
      <c r="AY32" s="742"/>
      <c r="AZ32" s="742"/>
      <c r="BA32" s="742"/>
      <c r="BB32" s="742"/>
      <c r="BC32" s="742"/>
      <c r="BD32" s="742"/>
      <c r="BE32" s="742"/>
      <c r="BF32" s="742"/>
      <c r="BG32" s="742"/>
      <c r="BH32" s="742"/>
      <c r="BI32" s="742"/>
      <c r="BJ32" s="743"/>
      <c r="BK32" s="750"/>
      <c r="BL32" s="751"/>
      <c r="BM32" s="751"/>
      <c r="BN32" s="751"/>
      <c r="BO32" s="752"/>
      <c r="BP32" s="759"/>
      <c r="BQ32" s="760"/>
      <c r="BR32" s="760"/>
      <c r="BS32" s="760"/>
      <c r="BT32" s="760"/>
      <c r="BU32" s="760"/>
      <c r="BV32" s="760"/>
      <c r="BW32" s="760"/>
      <c r="BX32" s="761"/>
    </row>
    <row r="33" spans="1:76" s="74" customFormat="1" ht="20.25" customHeight="1">
      <c r="A33" s="50"/>
      <c r="B33" s="720" t="s">
        <v>118</v>
      </c>
      <c r="C33" s="721"/>
      <c r="D33" s="726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27"/>
      <c r="T33" s="727"/>
      <c r="U33" s="727"/>
      <c r="V33" s="727"/>
      <c r="W33" s="728"/>
      <c r="X33" s="735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  <c r="AO33" s="736"/>
      <c r="AP33" s="736"/>
      <c r="AQ33" s="736"/>
      <c r="AR33" s="736"/>
      <c r="AS33" s="736"/>
      <c r="AT33" s="736"/>
      <c r="AU33" s="736"/>
      <c r="AV33" s="736"/>
      <c r="AW33" s="736"/>
      <c r="AX33" s="736"/>
      <c r="AY33" s="736"/>
      <c r="AZ33" s="736"/>
      <c r="BA33" s="736"/>
      <c r="BB33" s="736"/>
      <c r="BC33" s="736"/>
      <c r="BD33" s="736"/>
      <c r="BE33" s="736"/>
      <c r="BF33" s="736"/>
      <c r="BG33" s="736"/>
      <c r="BH33" s="736"/>
      <c r="BI33" s="736"/>
      <c r="BJ33" s="737"/>
      <c r="BK33" s="744"/>
      <c r="BL33" s="745"/>
      <c r="BM33" s="745"/>
      <c r="BN33" s="745"/>
      <c r="BO33" s="746"/>
      <c r="BP33" s="753"/>
      <c r="BQ33" s="754"/>
      <c r="BR33" s="754"/>
      <c r="BS33" s="754"/>
      <c r="BT33" s="754"/>
      <c r="BU33" s="754"/>
      <c r="BV33" s="754"/>
      <c r="BW33" s="754"/>
      <c r="BX33" s="755"/>
    </row>
    <row r="34" spans="1:76" s="74" customFormat="1" ht="20.25" customHeight="1">
      <c r="A34" s="50"/>
      <c r="B34" s="722"/>
      <c r="C34" s="723"/>
      <c r="D34" s="729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1"/>
      <c r="X34" s="738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39"/>
      <c r="BH34" s="739"/>
      <c r="BI34" s="739"/>
      <c r="BJ34" s="740"/>
      <c r="BK34" s="747"/>
      <c r="BL34" s="748"/>
      <c r="BM34" s="748"/>
      <c r="BN34" s="748"/>
      <c r="BO34" s="749"/>
      <c r="BP34" s="756"/>
      <c r="BQ34" s="757"/>
      <c r="BR34" s="757"/>
      <c r="BS34" s="757"/>
      <c r="BT34" s="757"/>
      <c r="BU34" s="757"/>
      <c r="BV34" s="757"/>
      <c r="BW34" s="757"/>
      <c r="BX34" s="758"/>
    </row>
    <row r="35" spans="1:76" s="74" customFormat="1" ht="20.25" customHeight="1">
      <c r="A35" s="50"/>
      <c r="B35" s="722"/>
      <c r="C35" s="723"/>
      <c r="D35" s="729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31"/>
      <c r="X35" s="738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739"/>
      <c r="AM35" s="739"/>
      <c r="AN35" s="739"/>
      <c r="AO35" s="739"/>
      <c r="AP35" s="739"/>
      <c r="AQ35" s="739"/>
      <c r="AR35" s="739"/>
      <c r="AS35" s="739"/>
      <c r="AT35" s="739"/>
      <c r="AU35" s="739"/>
      <c r="AV35" s="739"/>
      <c r="AW35" s="739"/>
      <c r="AX35" s="739"/>
      <c r="AY35" s="739"/>
      <c r="AZ35" s="739"/>
      <c r="BA35" s="739"/>
      <c r="BB35" s="739"/>
      <c r="BC35" s="739"/>
      <c r="BD35" s="739"/>
      <c r="BE35" s="739"/>
      <c r="BF35" s="739"/>
      <c r="BG35" s="739"/>
      <c r="BH35" s="739"/>
      <c r="BI35" s="739"/>
      <c r="BJ35" s="740"/>
      <c r="BK35" s="747"/>
      <c r="BL35" s="748"/>
      <c r="BM35" s="748"/>
      <c r="BN35" s="748"/>
      <c r="BO35" s="749"/>
      <c r="BP35" s="756"/>
      <c r="BQ35" s="757"/>
      <c r="BR35" s="757"/>
      <c r="BS35" s="757"/>
      <c r="BT35" s="757"/>
      <c r="BU35" s="757"/>
      <c r="BV35" s="757"/>
      <c r="BW35" s="757"/>
      <c r="BX35" s="758"/>
    </row>
    <row r="36" spans="1:76" s="74" customFormat="1" ht="20.25" customHeight="1">
      <c r="A36" s="50"/>
      <c r="B36" s="722"/>
      <c r="C36" s="723"/>
      <c r="D36" s="729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731"/>
      <c r="X36" s="738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739"/>
      <c r="AQ36" s="739"/>
      <c r="AR36" s="739"/>
      <c r="AS36" s="739"/>
      <c r="AT36" s="739"/>
      <c r="AU36" s="739"/>
      <c r="AV36" s="739"/>
      <c r="AW36" s="739"/>
      <c r="AX36" s="739"/>
      <c r="AY36" s="739"/>
      <c r="AZ36" s="739"/>
      <c r="BA36" s="739"/>
      <c r="BB36" s="739"/>
      <c r="BC36" s="739"/>
      <c r="BD36" s="739"/>
      <c r="BE36" s="739"/>
      <c r="BF36" s="739"/>
      <c r="BG36" s="739"/>
      <c r="BH36" s="739"/>
      <c r="BI36" s="739"/>
      <c r="BJ36" s="740"/>
      <c r="BK36" s="747"/>
      <c r="BL36" s="748"/>
      <c r="BM36" s="748"/>
      <c r="BN36" s="748"/>
      <c r="BO36" s="749"/>
      <c r="BP36" s="756"/>
      <c r="BQ36" s="757"/>
      <c r="BR36" s="757"/>
      <c r="BS36" s="757"/>
      <c r="BT36" s="757"/>
      <c r="BU36" s="757"/>
      <c r="BV36" s="757"/>
      <c r="BW36" s="757"/>
      <c r="BX36" s="758"/>
    </row>
    <row r="37" spans="1:76" s="74" customFormat="1" ht="20.25" customHeight="1">
      <c r="A37" s="50"/>
      <c r="B37" s="722"/>
      <c r="C37" s="723"/>
      <c r="D37" s="729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0"/>
      <c r="V37" s="730"/>
      <c r="W37" s="731"/>
      <c r="X37" s="738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39"/>
      <c r="AR37" s="739"/>
      <c r="AS37" s="739"/>
      <c r="AT37" s="739"/>
      <c r="AU37" s="739"/>
      <c r="AV37" s="739"/>
      <c r="AW37" s="739"/>
      <c r="AX37" s="739"/>
      <c r="AY37" s="739"/>
      <c r="AZ37" s="739"/>
      <c r="BA37" s="739"/>
      <c r="BB37" s="739"/>
      <c r="BC37" s="739"/>
      <c r="BD37" s="739"/>
      <c r="BE37" s="739"/>
      <c r="BF37" s="739"/>
      <c r="BG37" s="739"/>
      <c r="BH37" s="739"/>
      <c r="BI37" s="739"/>
      <c r="BJ37" s="740"/>
      <c r="BK37" s="747"/>
      <c r="BL37" s="748"/>
      <c r="BM37" s="748"/>
      <c r="BN37" s="748"/>
      <c r="BO37" s="749"/>
      <c r="BP37" s="756"/>
      <c r="BQ37" s="757"/>
      <c r="BR37" s="757"/>
      <c r="BS37" s="757"/>
      <c r="BT37" s="757"/>
      <c r="BU37" s="757"/>
      <c r="BV37" s="757"/>
      <c r="BW37" s="757"/>
      <c r="BX37" s="758"/>
    </row>
    <row r="38" spans="1:76" s="74" customFormat="1" ht="20.25" customHeight="1">
      <c r="A38" s="50"/>
      <c r="B38" s="724"/>
      <c r="C38" s="725"/>
      <c r="D38" s="732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4"/>
      <c r="X38" s="741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2"/>
      <c r="AJ38" s="742"/>
      <c r="AK38" s="742"/>
      <c r="AL38" s="742"/>
      <c r="AM38" s="742"/>
      <c r="AN38" s="742"/>
      <c r="AO38" s="742"/>
      <c r="AP38" s="742"/>
      <c r="AQ38" s="742"/>
      <c r="AR38" s="742"/>
      <c r="AS38" s="742"/>
      <c r="AT38" s="742"/>
      <c r="AU38" s="742"/>
      <c r="AV38" s="742"/>
      <c r="AW38" s="742"/>
      <c r="AX38" s="742"/>
      <c r="AY38" s="742"/>
      <c r="AZ38" s="742"/>
      <c r="BA38" s="742"/>
      <c r="BB38" s="742"/>
      <c r="BC38" s="742"/>
      <c r="BD38" s="742"/>
      <c r="BE38" s="742"/>
      <c r="BF38" s="742"/>
      <c r="BG38" s="742"/>
      <c r="BH38" s="742"/>
      <c r="BI38" s="742"/>
      <c r="BJ38" s="743"/>
      <c r="BK38" s="750"/>
      <c r="BL38" s="751"/>
      <c r="BM38" s="751"/>
      <c r="BN38" s="751"/>
      <c r="BO38" s="752"/>
      <c r="BP38" s="759"/>
      <c r="BQ38" s="760"/>
      <c r="BR38" s="760"/>
      <c r="BS38" s="760"/>
      <c r="BT38" s="760"/>
      <c r="BU38" s="760"/>
      <c r="BV38" s="760"/>
      <c r="BW38" s="760"/>
      <c r="BX38" s="761"/>
    </row>
    <row r="39" spans="1:76" s="74" customFormat="1" ht="20.25" customHeight="1">
      <c r="A39" s="50"/>
      <c r="B39" s="720" t="s">
        <v>119</v>
      </c>
      <c r="C39" s="721"/>
      <c r="D39" s="726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8"/>
      <c r="X39" s="735"/>
      <c r="Y39" s="736"/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  <c r="BG39" s="736"/>
      <c r="BH39" s="736"/>
      <c r="BI39" s="736"/>
      <c r="BJ39" s="737"/>
      <c r="BK39" s="744"/>
      <c r="BL39" s="745"/>
      <c r="BM39" s="745"/>
      <c r="BN39" s="745"/>
      <c r="BO39" s="746"/>
      <c r="BP39" s="753"/>
      <c r="BQ39" s="754"/>
      <c r="BR39" s="754"/>
      <c r="BS39" s="754"/>
      <c r="BT39" s="754"/>
      <c r="BU39" s="754"/>
      <c r="BV39" s="754"/>
      <c r="BW39" s="754"/>
      <c r="BX39" s="755"/>
    </row>
    <row r="40" spans="1:76" s="74" customFormat="1" ht="20.25" customHeight="1">
      <c r="A40" s="50"/>
      <c r="B40" s="722"/>
      <c r="C40" s="723"/>
      <c r="D40" s="729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1"/>
      <c r="X40" s="738"/>
      <c r="Y40" s="739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739"/>
      <c r="AK40" s="739"/>
      <c r="AL40" s="739"/>
      <c r="AM40" s="739"/>
      <c r="AN40" s="739"/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39"/>
      <c r="BG40" s="739"/>
      <c r="BH40" s="739"/>
      <c r="BI40" s="739"/>
      <c r="BJ40" s="740"/>
      <c r="BK40" s="747"/>
      <c r="BL40" s="748"/>
      <c r="BM40" s="748"/>
      <c r="BN40" s="748"/>
      <c r="BO40" s="749"/>
      <c r="BP40" s="756"/>
      <c r="BQ40" s="757"/>
      <c r="BR40" s="757"/>
      <c r="BS40" s="757"/>
      <c r="BT40" s="757"/>
      <c r="BU40" s="757"/>
      <c r="BV40" s="757"/>
      <c r="BW40" s="757"/>
      <c r="BX40" s="758"/>
    </row>
    <row r="41" spans="1:76" s="74" customFormat="1" ht="20.25" customHeight="1">
      <c r="A41" s="50"/>
      <c r="B41" s="722"/>
      <c r="C41" s="723"/>
      <c r="D41" s="729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0"/>
      <c r="W41" s="731"/>
      <c r="X41" s="738"/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39"/>
      <c r="AJ41" s="739"/>
      <c r="AK41" s="739"/>
      <c r="AL41" s="739"/>
      <c r="AM41" s="739"/>
      <c r="AN41" s="739"/>
      <c r="AO41" s="739"/>
      <c r="AP41" s="739"/>
      <c r="AQ41" s="739"/>
      <c r="AR41" s="739"/>
      <c r="AS41" s="739"/>
      <c r="AT41" s="739"/>
      <c r="AU41" s="739"/>
      <c r="AV41" s="739"/>
      <c r="AW41" s="739"/>
      <c r="AX41" s="739"/>
      <c r="AY41" s="739"/>
      <c r="AZ41" s="739"/>
      <c r="BA41" s="739"/>
      <c r="BB41" s="739"/>
      <c r="BC41" s="739"/>
      <c r="BD41" s="739"/>
      <c r="BE41" s="739"/>
      <c r="BF41" s="739"/>
      <c r="BG41" s="739"/>
      <c r="BH41" s="739"/>
      <c r="BI41" s="739"/>
      <c r="BJ41" s="740"/>
      <c r="BK41" s="747"/>
      <c r="BL41" s="748"/>
      <c r="BM41" s="748"/>
      <c r="BN41" s="748"/>
      <c r="BO41" s="749"/>
      <c r="BP41" s="756"/>
      <c r="BQ41" s="757"/>
      <c r="BR41" s="757"/>
      <c r="BS41" s="757"/>
      <c r="BT41" s="757"/>
      <c r="BU41" s="757"/>
      <c r="BV41" s="757"/>
      <c r="BW41" s="757"/>
      <c r="BX41" s="758"/>
    </row>
    <row r="42" spans="1:76" s="74" customFormat="1" ht="20.25" customHeight="1">
      <c r="A42" s="50"/>
      <c r="B42" s="722"/>
      <c r="C42" s="723"/>
      <c r="D42" s="729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1"/>
      <c r="X42" s="738"/>
      <c r="Y42" s="739"/>
      <c r="Z42" s="739"/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739"/>
      <c r="AL42" s="739"/>
      <c r="AM42" s="739"/>
      <c r="AN42" s="739"/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9"/>
      <c r="BA42" s="739"/>
      <c r="BB42" s="739"/>
      <c r="BC42" s="739"/>
      <c r="BD42" s="739"/>
      <c r="BE42" s="739"/>
      <c r="BF42" s="739"/>
      <c r="BG42" s="739"/>
      <c r="BH42" s="739"/>
      <c r="BI42" s="739"/>
      <c r="BJ42" s="740"/>
      <c r="BK42" s="747"/>
      <c r="BL42" s="748"/>
      <c r="BM42" s="748"/>
      <c r="BN42" s="748"/>
      <c r="BO42" s="749"/>
      <c r="BP42" s="756"/>
      <c r="BQ42" s="757"/>
      <c r="BR42" s="757"/>
      <c r="BS42" s="757"/>
      <c r="BT42" s="757"/>
      <c r="BU42" s="757"/>
      <c r="BV42" s="757"/>
      <c r="BW42" s="757"/>
      <c r="BX42" s="758"/>
    </row>
    <row r="43" spans="1:76" s="74" customFormat="1" ht="20.25" customHeight="1">
      <c r="A43" s="50"/>
      <c r="B43" s="722"/>
      <c r="C43" s="723"/>
      <c r="D43" s="729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0"/>
      <c r="W43" s="731"/>
      <c r="X43" s="738"/>
      <c r="Y43" s="739"/>
      <c r="Z43" s="739"/>
      <c r="AA43" s="739"/>
      <c r="AB43" s="739"/>
      <c r="AC43" s="739"/>
      <c r="AD43" s="739"/>
      <c r="AE43" s="739"/>
      <c r="AF43" s="739"/>
      <c r="AG43" s="739"/>
      <c r="AH43" s="739"/>
      <c r="AI43" s="739"/>
      <c r="AJ43" s="739"/>
      <c r="AK43" s="739"/>
      <c r="AL43" s="739"/>
      <c r="AM43" s="739"/>
      <c r="AN43" s="739"/>
      <c r="AO43" s="739"/>
      <c r="AP43" s="739"/>
      <c r="AQ43" s="739"/>
      <c r="AR43" s="739"/>
      <c r="AS43" s="739"/>
      <c r="AT43" s="739"/>
      <c r="AU43" s="739"/>
      <c r="AV43" s="739"/>
      <c r="AW43" s="739"/>
      <c r="AX43" s="739"/>
      <c r="AY43" s="739"/>
      <c r="AZ43" s="739"/>
      <c r="BA43" s="739"/>
      <c r="BB43" s="739"/>
      <c r="BC43" s="739"/>
      <c r="BD43" s="739"/>
      <c r="BE43" s="739"/>
      <c r="BF43" s="739"/>
      <c r="BG43" s="739"/>
      <c r="BH43" s="739"/>
      <c r="BI43" s="739"/>
      <c r="BJ43" s="740"/>
      <c r="BK43" s="747"/>
      <c r="BL43" s="748"/>
      <c r="BM43" s="748"/>
      <c r="BN43" s="748"/>
      <c r="BO43" s="749"/>
      <c r="BP43" s="756"/>
      <c r="BQ43" s="757"/>
      <c r="BR43" s="757"/>
      <c r="BS43" s="757"/>
      <c r="BT43" s="757"/>
      <c r="BU43" s="757"/>
      <c r="BV43" s="757"/>
      <c r="BW43" s="757"/>
      <c r="BX43" s="758"/>
    </row>
    <row r="44" spans="1:76" s="74" customFormat="1" ht="20.25" customHeight="1">
      <c r="A44" s="50"/>
      <c r="B44" s="724"/>
      <c r="C44" s="725"/>
      <c r="D44" s="732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4"/>
      <c r="X44" s="741"/>
      <c r="Y44" s="742"/>
      <c r="Z44" s="742"/>
      <c r="AA44" s="742"/>
      <c r="AB44" s="742"/>
      <c r="AC44" s="742"/>
      <c r="AD44" s="742"/>
      <c r="AE44" s="742"/>
      <c r="AF44" s="742"/>
      <c r="AG44" s="742"/>
      <c r="AH44" s="742"/>
      <c r="AI44" s="742"/>
      <c r="AJ44" s="742"/>
      <c r="AK44" s="742"/>
      <c r="AL44" s="742"/>
      <c r="AM44" s="742"/>
      <c r="AN44" s="742"/>
      <c r="AO44" s="742"/>
      <c r="AP44" s="742"/>
      <c r="AQ44" s="742"/>
      <c r="AR44" s="742"/>
      <c r="AS44" s="742"/>
      <c r="AT44" s="742"/>
      <c r="AU44" s="742"/>
      <c r="AV44" s="742"/>
      <c r="AW44" s="742"/>
      <c r="AX44" s="742"/>
      <c r="AY44" s="742"/>
      <c r="AZ44" s="742"/>
      <c r="BA44" s="742"/>
      <c r="BB44" s="742"/>
      <c r="BC44" s="742"/>
      <c r="BD44" s="742"/>
      <c r="BE44" s="742"/>
      <c r="BF44" s="742"/>
      <c r="BG44" s="742"/>
      <c r="BH44" s="742"/>
      <c r="BI44" s="742"/>
      <c r="BJ44" s="743"/>
      <c r="BK44" s="750"/>
      <c r="BL44" s="751"/>
      <c r="BM44" s="751"/>
      <c r="BN44" s="751"/>
      <c r="BO44" s="752"/>
      <c r="BP44" s="759"/>
      <c r="BQ44" s="760"/>
      <c r="BR44" s="760"/>
      <c r="BS44" s="760"/>
      <c r="BT44" s="760"/>
      <c r="BU44" s="760"/>
      <c r="BV44" s="760"/>
      <c r="BW44" s="760"/>
      <c r="BX44" s="761"/>
    </row>
    <row r="45" spans="1:76" s="74" customFormat="1" ht="20.25" customHeight="1">
      <c r="A45" s="50"/>
      <c r="B45" s="720" t="s">
        <v>306</v>
      </c>
      <c r="C45" s="721"/>
      <c r="D45" s="726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8"/>
      <c r="X45" s="735"/>
      <c r="Y45" s="736"/>
      <c r="Z45" s="736"/>
      <c r="AA45" s="736"/>
      <c r="AB45" s="736"/>
      <c r="AC45" s="736"/>
      <c r="AD45" s="736"/>
      <c r="AE45" s="736"/>
      <c r="AF45" s="736"/>
      <c r="AG45" s="736"/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736"/>
      <c r="AT45" s="736"/>
      <c r="AU45" s="736"/>
      <c r="AV45" s="736"/>
      <c r="AW45" s="736"/>
      <c r="AX45" s="736"/>
      <c r="AY45" s="736"/>
      <c r="AZ45" s="736"/>
      <c r="BA45" s="736"/>
      <c r="BB45" s="736"/>
      <c r="BC45" s="736"/>
      <c r="BD45" s="736"/>
      <c r="BE45" s="736"/>
      <c r="BF45" s="736"/>
      <c r="BG45" s="736"/>
      <c r="BH45" s="736"/>
      <c r="BI45" s="736"/>
      <c r="BJ45" s="737"/>
      <c r="BK45" s="744"/>
      <c r="BL45" s="745"/>
      <c r="BM45" s="745"/>
      <c r="BN45" s="745"/>
      <c r="BO45" s="746"/>
      <c r="BP45" s="753"/>
      <c r="BQ45" s="754"/>
      <c r="BR45" s="754"/>
      <c r="BS45" s="754"/>
      <c r="BT45" s="754"/>
      <c r="BU45" s="754"/>
      <c r="BV45" s="754"/>
      <c r="BW45" s="754"/>
      <c r="BX45" s="755"/>
    </row>
    <row r="46" spans="1:76" s="74" customFormat="1" ht="20.25" customHeight="1">
      <c r="A46" s="50"/>
      <c r="B46" s="722"/>
      <c r="C46" s="723"/>
      <c r="D46" s="729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1"/>
      <c r="X46" s="738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739"/>
      <c r="AL46" s="739"/>
      <c r="AM46" s="739"/>
      <c r="AN46" s="739"/>
      <c r="AO46" s="739"/>
      <c r="AP46" s="739"/>
      <c r="AQ46" s="739"/>
      <c r="AR46" s="739"/>
      <c r="AS46" s="739"/>
      <c r="AT46" s="739"/>
      <c r="AU46" s="739"/>
      <c r="AV46" s="739"/>
      <c r="AW46" s="739"/>
      <c r="AX46" s="739"/>
      <c r="AY46" s="739"/>
      <c r="AZ46" s="739"/>
      <c r="BA46" s="739"/>
      <c r="BB46" s="739"/>
      <c r="BC46" s="739"/>
      <c r="BD46" s="739"/>
      <c r="BE46" s="739"/>
      <c r="BF46" s="739"/>
      <c r="BG46" s="739"/>
      <c r="BH46" s="739"/>
      <c r="BI46" s="739"/>
      <c r="BJ46" s="740"/>
      <c r="BK46" s="747"/>
      <c r="BL46" s="748"/>
      <c r="BM46" s="748"/>
      <c r="BN46" s="748"/>
      <c r="BO46" s="749"/>
      <c r="BP46" s="756"/>
      <c r="BQ46" s="757"/>
      <c r="BR46" s="757"/>
      <c r="BS46" s="757"/>
      <c r="BT46" s="757"/>
      <c r="BU46" s="757"/>
      <c r="BV46" s="757"/>
      <c r="BW46" s="757"/>
      <c r="BX46" s="758"/>
    </row>
    <row r="47" spans="1:76" s="74" customFormat="1" ht="20.25" customHeight="1">
      <c r="A47" s="50"/>
      <c r="B47" s="722"/>
      <c r="C47" s="723"/>
      <c r="D47" s="729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1"/>
      <c r="X47" s="738"/>
      <c r="Y47" s="739"/>
      <c r="Z47" s="739"/>
      <c r="AA47" s="739"/>
      <c r="AB47" s="739"/>
      <c r="AC47" s="739"/>
      <c r="AD47" s="739"/>
      <c r="AE47" s="739"/>
      <c r="AF47" s="739"/>
      <c r="AG47" s="739"/>
      <c r="AH47" s="739"/>
      <c r="AI47" s="739"/>
      <c r="AJ47" s="739"/>
      <c r="AK47" s="739"/>
      <c r="AL47" s="739"/>
      <c r="AM47" s="739"/>
      <c r="AN47" s="739"/>
      <c r="AO47" s="739"/>
      <c r="AP47" s="739"/>
      <c r="AQ47" s="739"/>
      <c r="AR47" s="739"/>
      <c r="AS47" s="739"/>
      <c r="AT47" s="739"/>
      <c r="AU47" s="739"/>
      <c r="AV47" s="739"/>
      <c r="AW47" s="739"/>
      <c r="AX47" s="739"/>
      <c r="AY47" s="739"/>
      <c r="AZ47" s="739"/>
      <c r="BA47" s="739"/>
      <c r="BB47" s="739"/>
      <c r="BC47" s="739"/>
      <c r="BD47" s="739"/>
      <c r="BE47" s="739"/>
      <c r="BF47" s="739"/>
      <c r="BG47" s="739"/>
      <c r="BH47" s="739"/>
      <c r="BI47" s="739"/>
      <c r="BJ47" s="740"/>
      <c r="BK47" s="747"/>
      <c r="BL47" s="748"/>
      <c r="BM47" s="748"/>
      <c r="BN47" s="748"/>
      <c r="BO47" s="749"/>
      <c r="BP47" s="756"/>
      <c r="BQ47" s="757"/>
      <c r="BR47" s="757"/>
      <c r="BS47" s="757"/>
      <c r="BT47" s="757"/>
      <c r="BU47" s="757"/>
      <c r="BV47" s="757"/>
      <c r="BW47" s="757"/>
      <c r="BX47" s="758"/>
    </row>
    <row r="48" spans="1:76" s="74" customFormat="1" ht="20.25" customHeight="1">
      <c r="A48" s="50"/>
      <c r="B48" s="722"/>
      <c r="C48" s="723"/>
      <c r="D48" s="729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1"/>
      <c r="X48" s="738"/>
      <c r="Y48" s="739"/>
      <c r="Z48" s="739"/>
      <c r="AA48" s="739"/>
      <c r="AB48" s="739"/>
      <c r="AC48" s="739"/>
      <c r="AD48" s="739"/>
      <c r="AE48" s="739"/>
      <c r="AF48" s="739"/>
      <c r="AG48" s="739"/>
      <c r="AH48" s="739"/>
      <c r="AI48" s="739"/>
      <c r="AJ48" s="739"/>
      <c r="AK48" s="739"/>
      <c r="AL48" s="739"/>
      <c r="AM48" s="739"/>
      <c r="AN48" s="739"/>
      <c r="AO48" s="739"/>
      <c r="AP48" s="739"/>
      <c r="AQ48" s="739"/>
      <c r="AR48" s="739"/>
      <c r="AS48" s="739"/>
      <c r="AT48" s="739"/>
      <c r="AU48" s="739"/>
      <c r="AV48" s="739"/>
      <c r="AW48" s="739"/>
      <c r="AX48" s="739"/>
      <c r="AY48" s="739"/>
      <c r="AZ48" s="739"/>
      <c r="BA48" s="739"/>
      <c r="BB48" s="739"/>
      <c r="BC48" s="739"/>
      <c r="BD48" s="739"/>
      <c r="BE48" s="739"/>
      <c r="BF48" s="739"/>
      <c r="BG48" s="739"/>
      <c r="BH48" s="739"/>
      <c r="BI48" s="739"/>
      <c r="BJ48" s="740"/>
      <c r="BK48" s="747"/>
      <c r="BL48" s="748"/>
      <c r="BM48" s="748"/>
      <c r="BN48" s="748"/>
      <c r="BO48" s="749"/>
      <c r="BP48" s="756"/>
      <c r="BQ48" s="757"/>
      <c r="BR48" s="757"/>
      <c r="BS48" s="757"/>
      <c r="BT48" s="757"/>
      <c r="BU48" s="757"/>
      <c r="BV48" s="757"/>
      <c r="BW48" s="757"/>
      <c r="BX48" s="758"/>
    </row>
    <row r="49" spans="1:76" s="74" customFormat="1" ht="20.25" customHeight="1">
      <c r="A49" s="50"/>
      <c r="B49" s="722"/>
      <c r="C49" s="723"/>
      <c r="D49" s="729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  <c r="W49" s="731"/>
      <c r="X49" s="738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739"/>
      <c r="AW49" s="739"/>
      <c r="AX49" s="739"/>
      <c r="AY49" s="739"/>
      <c r="AZ49" s="739"/>
      <c r="BA49" s="739"/>
      <c r="BB49" s="739"/>
      <c r="BC49" s="739"/>
      <c r="BD49" s="739"/>
      <c r="BE49" s="739"/>
      <c r="BF49" s="739"/>
      <c r="BG49" s="739"/>
      <c r="BH49" s="739"/>
      <c r="BI49" s="739"/>
      <c r="BJ49" s="740"/>
      <c r="BK49" s="747"/>
      <c r="BL49" s="748"/>
      <c r="BM49" s="748"/>
      <c r="BN49" s="748"/>
      <c r="BO49" s="749"/>
      <c r="BP49" s="756"/>
      <c r="BQ49" s="757"/>
      <c r="BR49" s="757"/>
      <c r="BS49" s="757"/>
      <c r="BT49" s="757"/>
      <c r="BU49" s="757"/>
      <c r="BV49" s="757"/>
      <c r="BW49" s="757"/>
      <c r="BX49" s="758"/>
    </row>
    <row r="50" spans="1:76" s="74" customFormat="1" ht="20.25" customHeight="1">
      <c r="A50" s="50"/>
      <c r="B50" s="724"/>
      <c r="C50" s="725"/>
      <c r="D50" s="732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3"/>
      <c r="V50" s="733"/>
      <c r="W50" s="734"/>
      <c r="X50" s="741"/>
      <c r="Y50" s="742"/>
      <c r="Z50" s="742"/>
      <c r="AA50" s="742"/>
      <c r="AB50" s="742"/>
      <c r="AC50" s="742"/>
      <c r="AD50" s="742"/>
      <c r="AE50" s="742"/>
      <c r="AF50" s="742"/>
      <c r="AG50" s="742"/>
      <c r="AH50" s="742"/>
      <c r="AI50" s="742"/>
      <c r="AJ50" s="742"/>
      <c r="AK50" s="742"/>
      <c r="AL50" s="742"/>
      <c r="AM50" s="742"/>
      <c r="AN50" s="742"/>
      <c r="AO50" s="742"/>
      <c r="AP50" s="742"/>
      <c r="AQ50" s="742"/>
      <c r="AR50" s="742"/>
      <c r="AS50" s="742"/>
      <c r="AT50" s="742"/>
      <c r="AU50" s="742"/>
      <c r="AV50" s="742"/>
      <c r="AW50" s="742"/>
      <c r="AX50" s="742"/>
      <c r="AY50" s="742"/>
      <c r="AZ50" s="742"/>
      <c r="BA50" s="742"/>
      <c r="BB50" s="742"/>
      <c r="BC50" s="742"/>
      <c r="BD50" s="742"/>
      <c r="BE50" s="742"/>
      <c r="BF50" s="742"/>
      <c r="BG50" s="742"/>
      <c r="BH50" s="742"/>
      <c r="BI50" s="742"/>
      <c r="BJ50" s="743"/>
      <c r="BK50" s="750"/>
      <c r="BL50" s="751"/>
      <c r="BM50" s="751"/>
      <c r="BN50" s="751"/>
      <c r="BO50" s="752"/>
      <c r="BP50" s="759"/>
      <c r="BQ50" s="760"/>
      <c r="BR50" s="760"/>
      <c r="BS50" s="760"/>
      <c r="BT50" s="760"/>
      <c r="BU50" s="760"/>
      <c r="BV50" s="760"/>
      <c r="BW50" s="760"/>
      <c r="BX50" s="761"/>
    </row>
    <row r="51" spans="1:76" s="74" customFormat="1" ht="20.25" customHeight="1">
      <c r="A51" s="50"/>
      <c r="B51" s="720" t="s">
        <v>307</v>
      </c>
      <c r="C51" s="721"/>
      <c r="D51" s="726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27"/>
      <c r="W51" s="728"/>
      <c r="X51" s="735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K51" s="736"/>
      <c r="AL51" s="736"/>
      <c r="AM51" s="736"/>
      <c r="AN51" s="736"/>
      <c r="AO51" s="736"/>
      <c r="AP51" s="736"/>
      <c r="AQ51" s="736"/>
      <c r="AR51" s="736"/>
      <c r="AS51" s="736"/>
      <c r="AT51" s="736"/>
      <c r="AU51" s="736"/>
      <c r="AV51" s="736"/>
      <c r="AW51" s="736"/>
      <c r="AX51" s="736"/>
      <c r="AY51" s="736"/>
      <c r="AZ51" s="736"/>
      <c r="BA51" s="736"/>
      <c r="BB51" s="736"/>
      <c r="BC51" s="736"/>
      <c r="BD51" s="736"/>
      <c r="BE51" s="736"/>
      <c r="BF51" s="736"/>
      <c r="BG51" s="736"/>
      <c r="BH51" s="736"/>
      <c r="BI51" s="736"/>
      <c r="BJ51" s="737"/>
      <c r="BK51" s="744"/>
      <c r="BL51" s="745"/>
      <c r="BM51" s="745"/>
      <c r="BN51" s="745"/>
      <c r="BO51" s="746"/>
      <c r="BP51" s="753"/>
      <c r="BQ51" s="754"/>
      <c r="BR51" s="754"/>
      <c r="BS51" s="754"/>
      <c r="BT51" s="754"/>
      <c r="BU51" s="754"/>
      <c r="BV51" s="754"/>
      <c r="BW51" s="754"/>
      <c r="BX51" s="755"/>
    </row>
    <row r="52" spans="1:76" s="74" customFormat="1" ht="20.25" customHeight="1">
      <c r="A52" s="50"/>
      <c r="B52" s="722"/>
      <c r="C52" s="723"/>
      <c r="D52" s="729"/>
      <c r="E52" s="730"/>
      <c r="F52" s="730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0"/>
      <c r="V52" s="730"/>
      <c r="W52" s="731"/>
      <c r="X52" s="738"/>
      <c r="Y52" s="739"/>
      <c r="Z52" s="739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39"/>
      <c r="AL52" s="739"/>
      <c r="AM52" s="739"/>
      <c r="AN52" s="739"/>
      <c r="AO52" s="739"/>
      <c r="AP52" s="739"/>
      <c r="AQ52" s="739"/>
      <c r="AR52" s="739"/>
      <c r="AS52" s="739"/>
      <c r="AT52" s="739"/>
      <c r="AU52" s="739"/>
      <c r="AV52" s="739"/>
      <c r="AW52" s="739"/>
      <c r="AX52" s="739"/>
      <c r="AY52" s="739"/>
      <c r="AZ52" s="739"/>
      <c r="BA52" s="739"/>
      <c r="BB52" s="739"/>
      <c r="BC52" s="739"/>
      <c r="BD52" s="739"/>
      <c r="BE52" s="739"/>
      <c r="BF52" s="739"/>
      <c r="BG52" s="739"/>
      <c r="BH52" s="739"/>
      <c r="BI52" s="739"/>
      <c r="BJ52" s="740"/>
      <c r="BK52" s="747"/>
      <c r="BL52" s="748"/>
      <c r="BM52" s="748"/>
      <c r="BN52" s="748"/>
      <c r="BO52" s="749"/>
      <c r="BP52" s="756"/>
      <c r="BQ52" s="757"/>
      <c r="BR52" s="757"/>
      <c r="BS52" s="757"/>
      <c r="BT52" s="757"/>
      <c r="BU52" s="757"/>
      <c r="BV52" s="757"/>
      <c r="BW52" s="757"/>
      <c r="BX52" s="758"/>
    </row>
    <row r="53" spans="1:76" s="74" customFormat="1" ht="20.25" customHeight="1">
      <c r="A53" s="50"/>
      <c r="B53" s="722"/>
      <c r="C53" s="723"/>
      <c r="D53" s="729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0"/>
      <c r="V53" s="730"/>
      <c r="W53" s="731"/>
      <c r="X53" s="738"/>
      <c r="Y53" s="739"/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739"/>
      <c r="AN53" s="739"/>
      <c r="AO53" s="739"/>
      <c r="AP53" s="739"/>
      <c r="AQ53" s="739"/>
      <c r="AR53" s="739"/>
      <c r="AS53" s="739"/>
      <c r="AT53" s="739"/>
      <c r="AU53" s="739"/>
      <c r="AV53" s="739"/>
      <c r="AW53" s="739"/>
      <c r="AX53" s="739"/>
      <c r="AY53" s="739"/>
      <c r="AZ53" s="739"/>
      <c r="BA53" s="739"/>
      <c r="BB53" s="739"/>
      <c r="BC53" s="739"/>
      <c r="BD53" s="739"/>
      <c r="BE53" s="739"/>
      <c r="BF53" s="739"/>
      <c r="BG53" s="739"/>
      <c r="BH53" s="739"/>
      <c r="BI53" s="739"/>
      <c r="BJ53" s="740"/>
      <c r="BK53" s="747"/>
      <c r="BL53" s="748"/>
      <c r="BM53" s="748"/>
      <c r="BN53" s="748"/>
      <c r="BO53" s="749"/>
      <c r="BP53" s="756"/>
      <c r="BQ53" s="757"/>
      <c r="BR53" s="757"/>
      <c r="BS53" s="757"/>
      <c r="BT53" s="757"/>
      <c r="BU53" s="757"/>
      <c r="BV53" s="757"/>
      <c r="BW53" s="757"/>
      <c r="BX53" s="758"/>
    </row>
    <row r="54" spans="1:76" s="74" customFormat="1" ht="20.25" customHeight="1">
      <c r="A54" s="50"/>
      <c r="B54" s="722"/>
      <c r="C54" s="723"/>
      <c r="D54" s="729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0"/>
      <c r="V54" s="730"/>
      <c r="W54" s="731"/>
      <c r="X54" s="738"/>
      <c r="Y54" s="739"/>
      <c r="Z54" s="739"/>
      <c r="AA54" s="739"/>
      <c r="AB54" s="739"/>
      <c r="AC54" s="739"/>
      <c r="AD54" s="739"/>
      <c r="AE54" s="739"/>
      <c r="AF54" s="739"/>
      <c r="AG54" s="739"/>
      <c r="AH54" s="739"/>
      <c r="AI54" s="739"/>
      <c r="AJ54" s="739"/>
      <c r="AK54" s="739"/>
      <c r="AL54" s="739"/>
      <c r="AM54" s="739"/>
      <c r="AN54" s="739"/>
      <c r="AO54" s="739"/>
      <c r="AP54" s="739"/>
      <c r="AQ54" s="739"/>
      <c r="AR54" s="739"/>
      <c r="AS54" s="739"/>
      <c r="AT54" s="739"/>
      <c r="AU54" s="739"/>
      <c r="AV54" s="739"/>
      <c r="AW54" s="739"/>
      <c r="AX54" s="739"/>
      <c r="AY54" s="739"/>
      <c r="AZ54" s="739"/>
      <c r="BA54" s="739"/>
      <c r="BB54" s="739"/>
      <c r="BC54" s="739"/>
      <c r="BD54" s="739"/>
      <c r="BE54" s="739"/>
      <c r="BF54" s="739"/>
      <c r="BG54" s="739"/>
      <c r="BH54" s="739"/>
      <c r="BI54" s="739"/>
      <c r="BJ54" s="740"/>
      <c r="BK54" s="747"/>
      <c r="BL54" s="748"/>
      <c r="BM54" s="748"/>
      <c r="BN54" s="748"/>
      <c r="BO54" s="749"/>
      <c r="BP54" s="756"/>
      <c r="BQ54" s="757"/>
      <c r="BR54" s="757"/>
      <c r="BS54" s="757"/>
      <c r="BT54" s="757"/>
      <c r="BU54" s="757"/>
      <c r="BV54" s="757"/>
      <c r="BW54" s="757"/>
      <c r="BX54" s="758"/>
    </row>
    <row r="55" spans="1:76" s="74" customFormat="1" ht="20.25" customHeight="1">
      <c r="A55" s="50"/>
      <c r="B55" s="722"/>
      <c r="C55" s="723"/>
      <c r="D55" s="729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  <c r="S55" s="730"/>
      <c r="T55" s="730"/>
      <c r="U55" s="730"/>
      <c r="V55" s="730"/>
      <c r="W55" s="731"/>
      <c r="X55" s="738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39"/>
      <c r="AN55" s="739"/>
      <c r="AO55" s="739"/>
      <c r="AP55" s="739"/>
      <c r="AQ55" s="739"/>
      <c r="AR55" s="739"/>
      <c r="AS55" s="739"/>
      <c r="AT55" s="739"/>
      <c r="AU55" s="739"/>
      <c r="AV55" s="739"/>
      <c r="AW55" s="739"/>
      <c r="AX55" s="739"/>
      <c r="AY55" s="739"/>
      <c r="AZ55" s="739"/>
      <c r="BA55" s="739"/>
      <c r="BB55" s="739"/>
      <c r="BC55" s="739"/>
      <c r="BD55" s="739"/>
      <c r="BE55" s="739"/>
      <c r="BF55" s="739"/>
      <c r="BG55" s="739"/>
      <c r="BH55" s="739"/>
      <c r="BI55" s="739"/>
      <c r="BJ55" s="740"/>
      <c r="BK55" s="747"/>
      <c r="BL55" s="748"/>
      <c r="BM55" s="748"/>
      <c r="BN55" s="748"/>
      <c r="BO55" s="749"/>
      <c r="BP55" s="756"/>
      <c r="BQ55" s="757"/>
      <c r="BR55" s="757"/>
      <c r="BS55" s="757"/>
      <c r="BT55" s="757"/>
      <c r="BU55" s="757"/>
      <c r="BV55" s="757"/>
      <c r="BW55" s="757"/>
      <c r="BX55" s="758"/>
    </row>
    <row r="56" spans="1:76" s="74" customFormat="1" ht="20.25" customHeight="1">
      <c r="A56" s="50"/>
      <c r="B56" s="724"/>
      <c r="C56" s="725"/>
      <c r="D56" s="732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733"/>
      <c r="W56" s="734"/>
      <c r="X56" s="741"/>
      <c r="Y56" s="742"/>
      <c r="Z56" s="742"/>
      <c r="AA56" s="742"/>
      <c r="AB56" s="742"/>
      <c r="AC56" s="742"/>
      <c r="AD56" s="742"/>
      <c r="AE56" s="742"/>
      <c r="AF56" s="742"/>
      <c r="AG56" s="742"/>
      <c r="AH56" s="742"/>
      <c r="AI56" s="742"/>
      <c r="AJ56" s="742"/>
      <c r="AK56" s="742"/>
      <c r="AL56" s="742"/>
      <c r="AM56" s="742"/>
      <c r="AN56" s="742"/>
      <c r="AO56" s="742"/>
      <c r="AP56" s="742"/>
      <c r="AQ56" s="742"/>
      <c r="AR56" s="742"/>
      <c r="AS56" s="742"/>
      <c r="AT56" s="742"/>
      <c r="AU56" s="742"/>
      <c r="AV56" s="742"/>
      <c r="AW56" s="742"/>
      <c r="AX56" s="742"/>
      <c r="AY56" s="742"/>
      <c r="AZ56" s="742"/>
      <c r="BA56" s="742"/>
      <c r="BB56" s="742"/>
      <c r="BC56" s="742"/>
      <c r="BD56" s="742"/>
      <c r="BE56" s="742"/>
      <c r="BF56" s="742"/>
      <c r="BG56" s="742"/>
      <c r="BH56" s="742"/>
      <c r="BI56" s="742"/>
      <c r="BJ56" s="743"/>
      <c r="BK56" s="750"/>
      <c r="BL56" s="751"/>
      <c r="BM56" s="751"/>
      <c r="BN56" s="751"/>
      <c r="BO56" s="752"/>
      <c r="BP56" s="759"/>
      <c r="BQ56" s="760"/>
      <c r="BR56" s="760"/>
      <c r="BS56" s="760"/>
      <c r="BT56" s="760"/>
      <c r="BU56" s="760"/>
      <c r="BV56" s="760"/>
      <c r="BW56" s="760"/>
      <c r="BX56" s="761"/>
    </row>
    <row r="57" spans="1:76" s="74" customFormat="1" ht="20.25" customHeight="1">
      <c r="A57" s="3"/>
      <c r="B57" s="720" t="s">
        <v>308</v>
      </c>
      <c r="C57" s="721"/>
      <c r="D57" s="726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27"/>
      <c r="W57" s="728"/>
      <c r="X57" s="735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736"/>
      <c r="AL57" s="736"/>
      <c r="AM57" s="736"/>
      <c r="AN57" s="736"/>
      <c r="AO57" s="736"/>
      <c r="AP57" s="736"/>
      <c r="AQ57" s="736"/>
      <c r="AR57" s="736"/>
      <c r="AS57" s="736"/>
      <c r="AT57" s="736"/>
      <c r="AU57" s="736"/>
      <c r="AV57" s="736"/>
      <c r="AW57" s="736"/>
      <c r="AX57" s="736"/>
      <c r="AY57" s="736"/>
      <c r="AZ57" s="736"/>
      <c r="BA57" s="736"/>
      <c r="BB57" s="736"/>
      <c r="BC57" s="736"/>
      <c r="BD57" s="736"/>
      <c r="BE57" s="736"/>
      <c r="BF57" s="736"/>
      <c r="BG57" s="736"/>
      <c r="BH57" s="736"/>
      <c r="BI57" s="736"/>
      <c r="BJ57" s="737"/>
      <c r="BK57" s="744"/>
      <c r="BL57" s="745"/>
      <c r="BM57" s="745"/>
      <c r="BN57" s="745"/>
      <c r="BO57" s="746"/>
      <c r="BP57" s="753"/>
      <c r="BQ57" s="754"/>
      <c r="BR57" s="754"/>
      <c r="BS57" s="754"/>
      <c r="BT57" s="754"/>
      <c r="BU57" s="754"/>
      <c r="BV57" s="754"/>
      <c r="BW57" s="754"/>
      <c r="BX57" s="755"/>
    </row>
    <row r="58" spans="1:76" s="74" customFormat="1" ht="20.25" customHeight="1">
      <c r="A58" s="113"/>
      <c r="B58" s="722"/>
      <c r="C58" s="723"/>
      <c r="D58" s="729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1"/>
      <c r="X58" s="738"/>
      <c r="Y58" s="739"/>
      <c r="Z58" s="739"/>
      <c r="AA58" s="739"/>
      <c r="AB58" s="739"/>
      <c r="AC58" s="739"/>
      <c r="AD58" s="739"/>
      <c r="AE58" s="739"/>
      <c r="AF58" s="739"/>
      <c r="AG58" s="739"/>
      <c r="AH58" s="739"/>
      <c r="AI58" s="739"/>
      <c r="AJ58" s="739"/>
      <c r="AK58" s="739"/>
      <c r="AL58" s="739"/>
      <c r="AM58" s="739"/>
      <c r="AN58" s="739"/>
      <c r="AO58" s="739"/>
      <c r="AP58" s="739"/>
      <c r="AQ58" s="739"/>
      <c r="AR58" s="739"/>
      <c r="AS58" s="739"/>
      <c r="AT58" s="739"/>
      <c r="AU58" s="739"/>
      <c r="AV58" s="739"/>
      <c r="AW58" s="739"/>
      <c r="AX58" s="739"/>
      <c r="AY58" s="739"/>
      <c r="AZ58" s="739"/>
      <c r="BA58" s="739"/>
      <c r="BB58" s="739"/>
      <c r="BC58" s="739"/>
      <c r="BD58" s="739"/>
      <c r="BE58" s="739"/>
      <c r="BF58" s="739"/>
      <c r="BG58" s="739"/>
      <c r="BH58" s="739"/>
      <c r="BI58" s="739"/>
      <c r="BJ58" s="740"/>
      <c r="BK58" s="747"/>
      <c r="BL58" s="748"/>
      <c r="BM58" s="748"/>
      <c r="BN58" s="748"/>
      <c r="BO58" s="749"/>
      <c r="BP58" s="756"/>
      <c r="BQ58" s="757"/>
      <c r="BR58" s="757"/>
      <c r="BS58" s="757"/>
      <c r="BT58" s="757"/>
      <c r="BU58" s="757"/>
      <c r="BV58" s="757"/>
      <c r="BW58" s="757"/>
      <c r="BX58" s="758"/>
    </row>
    <row r="59" spans="1:76" s="74" customFormat="1" ht="20.25" customHeight="1">
      <c r="A59" s="113"/>
      <c r="B59" s="722"/>
      <c r="C59" s="723"/>
      <c r="D59" s="729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1"/>
      <c r="X59" s="738"/>
      <c r="Y59" s="739"/>
      <c r="Z59" s="739"/>
      <c r="AA59" s="739"/>
      <c r="AB59" s="739"/>
      <c r="AC59" s="739"/>
      <c r="AD59" s="739"/>
      <c r="AE59" s="739"/>
      <c r="AF59" s="739"/>
      <c r="AG59" s="739"/>
      <c r="AH59" s="739"/>
      <c r="AI59" s="739"/>
      <c r="AJ59" s="739"/>
      <c r="AK59" s="739"/>
      <c r="AL59" s="739"/>
      <c r="AM59" s="739"/>
      <c r="AN59" s="739"/>
      <c r="AO59" s="739"/>
      <c r="AP59" s="739"/>
      <c r="AQ59" s="739"/>
      <c r="AR59" s="739"/>
      <c r="AS59" s="739"/>
      <c r="AT59" s="739"/>
      <c r="AU59" s="739"/>
      <c r="AV59" s="739"/>
      <c r="AW59" s="739"/>
      <c r="AX59" s="739"/>
      <c r="AY59" s="739"/>
      <c r="AZ59" s="739"/>
      <c r="BA59" s="739"/>
      <c r="BB59" s="739"/>
      <c r="BC59" s="739"/>
      <c r="BD59" s="739"/>
      <c r="BE59" s="739"/>
      <c r="BF59" s="739"/>
      <c r="BG59" s="739"/>
      <c r="BH59" s="739"/>
      <c r="BI59" s="739"/>
      <c r="BJ59" s="740"/>
      <c r="BK59" s="747"/>
      <c r="BL59" s="748"/>
      <c r="BM59" s="748"/>
      <c r="BN59" s="748"/>
      <c r="BO59" s="749"/>
      <c r="BP59" s="756"/>
      <c r="BQ59" s="757"/>
      <c r="BR59" s="757"/>
      <c r="BS59" s="757"/>
      <c r="BT59" s="757"/>
      <c r="BU59" s="757"/>
      <c r="BV59" s="757"/>
      <c r="BW59" s="757"/>
      <c r="BX59" s="758"/>
    </row>
    <row r="60" spans="1:76" s="3" customFormat="1" ht="20.25" customHeight="1">
      <c r="A60" s="113"/>
      <c r="B60" s="722"/>
      <c r="C60" s="723"/>
      <c r="D60" s="729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1"/>
      <c r="X60" s="738"/>
      <c r="Y60" s="739"/>
      <c r="Z60" s="739"/>
      <c r="AA60" s="739"/>
      <c r="AB60" s="739"/>
      <c r="AC60" s="739"/>
      <c r="AD60" s="739"/>
      <c r="AE60" s="739"/>
      <c r="AF60" s="739"/>
      <c r="AG60" s="739"/>
      <c r="AH60" s="739"/>
      <c r="AI60" s="739"/>
      <c r="AJ60" s="739"/>
      <c r="AK60" s="739"/>
      <c r="AL60" s="739"/>
      <c r="AM60" s="739"/>
      <c r="AN60" s="739"/>
      <c r="AO60" s="739"/>
      <c r="AP60" s="739"/>
      <c r="AQ60" s="739"/>
      <c r="AR60" s="739"/>
      <c r="AS60" s="739"/>
      <c r="AT60" s="739"/>
      <c r="AU60" s="739"/>
      <c r="AV60" s="739"/>
      <c r="AW60" s="739"/>
      <c r="AX60" s="739"/>
      <c r="AY60" s="739"/>
      <c r="AZ60" s="739"/>
      <c r="BA60" s="739"/>
      <c r="BB60" s="739"/>
      <c r="BC60" s="739"/>
      <c r="BD60" s="739"/>
      <c r="BE60" s="739"/>
      <c r="BF60" s="739"/>
      <c r="BG60" s="739"/>
      <c r="BH60" s="739"/>
      <c r="BI60" s="739"/>
      <c r="BJ60" s="740"/>
      <c r="BK60" s="747"/>
      <c r="BL60" s="748"/>
      <c r="BM60" s="748"/>
      <c r="BN60" s="748"/>
      <c r="BO60" s="749"/>
      <c r="BP60" s="756"/>
      <c r="BQ60" s="757"/>
      <c r="BR60" s="757"/>
      <c r="BS60" s="757"/>
      <c r="BT60" s="757"/>
      <c r="BU60" s="757"/>
      <c r="BV60" s="757"/>
      <c r="BW60" s="757"/>
      <c r="BX60" s="758"/>
    </row>
    <row r="61" spans="1:76" s="74" customFormat="1" ht="20.25" customHeight="1">
      <c r="A61" s="113"/>
      <c r="B61" s="722"/>
      <c r="C61" s="723"/>
      <c r="D61" s="729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1"/>
      <c r="X61" s="738"/>
      <c r="Y61" s="739"/>
      <c r="Z61" s="739"/>
      <c r="AA61" s="739"/>
      <c r="AB61" s="739"/>
      <c r="AC61" s="739"/>
      <c r="AD61" s="739"/>
      <c r="AE61" s="739"/>
      <c r="AF61" s="739"/>
      <c r="AG61" s="739"/>
      <c r="AH61" s="739"/>
      <c r="AI61" s="739"/>
      <c r="AJ61" s="739"/>
      <c r="AK61" s="739"/>
      <c r="AL61" s="739"/>
      <c r="AM61" s="739"/>
      <c r="AN61" s="739"/>
      <c r="AO61" s="739"/>
      <c r="AP61" s="739"/>
      <c r="AQ61" s="739"/>
      <c r="AR61" s="739"/>
      <c r="AS61" s="739"/>
      <c r="AT61" s="739"/>
      <c r="AU61" s="739"/>
      <c r="AV61" s="739"/>
      <c r="AW61" s="739"/>
      <c r="AX61" s="739"/>
      <c r="AY61" s="739"/>
      <c r="AZ61" s="739"/>
      <c r="BA61" s="739"/>
      <c r="BB61" s="739"/>
      <c r="BC61" s="739"/>
      <c r="BD61" s="739"/>
      <c r="BE61" s="739"/>
      <c r="BF61" s="739"/>
      <c r="BG61" s="739"/>
      <c r="BH61" s="739"/>
      <c r="BI61" s="739"/>
      <c r="BJ61" s="740"/>
      <c r="BK61" s="747"/>
      <c r="BL61" s="748"/>
      <c r="BM61" s="748"/>
      <c r="BN61" s="748"/>
      <c r="BO61" s="749"/>
      <c r="BP61" s="756"/>
      <c r="BQ61" s="757"/>
      <c r="BR61" s="757"/>
      <c r="BS61" s="757"/>
      <c r="BT61" s="757"/>
      <c r="BU61" s="757"/>
      <c r="BV61" s="757"/>
      <c r="BW61" s="757"/>
      <c r="BX61" s="758"/>
    </row>
    <row r="62" spans="2:76" s="74" customFormat="1" ht="20.25" customHeight="1">
      <c r="B62" s="724"/>
      <c r="C62" s="725"/>
      <c r="D62" s="732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4"/>
      <c r="X62" s="741"/>
      <c r="Y62" s="742"/>
      <c r="Z62" s="742"/>
      <c r="AA62" s="742"/>
      <c r="AB62" s="742"/>
      <c r="AC62" s="742"/>
      <c r="AD62" s="742"/>
      <c r="AE62" s="742"/>
      <c r="AF62" s="742"/>
      <c r="AG62" s="742"/>
      <c r="AH62" s="742"/>
      <c r="AI62" s="742"/>
      <c r="AJ62" s="742"/>
      <c r="AK62" s="742"/>
      <c r="AL62" s="742"/>
      <c r="AM62" s="742"/>
      <c r="AN62" s="742"/>
      <c r="AO62" s="742"/>
      <c r="AP62" s="742"/>
      <c r="AQ62" s="742"/>
      <c r="AR62" s="742"/>
      <c r="AS62" s="742"/>
      <c r="AT62" s="742"/>
      <c r="AU62" s="742"/>
      <c r="AV62" s="742"/>
      <c r="AW62" s="742"/>
      <c r="AX62" s="742"/>
      <c r="AY62" s="742"/>
      <c r="AZ62" s="742"/>
      <c r="BA62" s="742"/>
      <c r="BB62" s="742"/>
      <c r="BC62" s="742"/>
      <c r="BD62" s="742"/>
      <c r="BE62" s="742"/>
      <c r="BF62" s="742"/>
      <c r="BG62" s="742"/>
      <c r="BH62" s="742"/>
      <c r="BI62" s="742"/>
      <c r="BJ62" s="743"/>
      <c r="BK62" s="750"/>
      <c r="BL62" s="751"/>
      <c r="BM62" s="751"/>
      <c r="BN62" s="751"/>
      <c r="BO62" s="752"/>
      <c r="BP62" s="759"/>
      <c r="BQ62" s="760"/>
      <c r="BR62" s="760"/>
      <c r="BS62" s="760"/>
      <c r="BT62" s="760"/>
      <c r="BU62" s="760"/>
      <c r="BV62" s="760"/>
      <c r="BW62" s="760"/>
      <c r="BX62" s="761"/>
    </row>
    <row r="63" spans="1:76" s="74" customFormat="1" ht="20.25" customHeight="1">
      <c r="A63" s="3"/>
      <c r="B63" s="720" t="s">
        <v>309</v>
      </c>
      <c r="C63" s="721"/>
      <c r="D63" s="726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8"/>
      <c r="X63" s="735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6"/>
      <c r="BF63" s="736"/>
      <c r="BG63" s="736"/>
      <c r="BH63" s="736"/>
      <c r="BI63" s="736"/>
      <c r="BJ63" s="737"/>
      <c r="BK63" s="744"/>
      <c r="BL63" s="745"/>
      <c r="BM63" s="745"/>
      <c r="BN63" s="745"/>
      <c r="BO63" s="746"/>
      <c r="BP63" s="753"/>
      <c r="BQ63" s="754"/>
      <c r="BR63" s="754"/>
      <c r="BS63" s="754"/>
      <c r="BT63" s="754"/>
      <c r="BU63" s="754"/>
      <c r="BV63" s="754"/>
      <c r="BW63" s="754"/>
      <c r="BX63" s="755"/>
    </row>
    <row r="64" spans="1:76" s="74" customFormat="1" ht="20.25" customHeight="1">
      <c r="A64" s="113"/>
      <c r="B64" s="722"/>
      <c r="C64" s="723"/>
      <c r="D64" s="729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  <c r="S64" s="730"/>
      <c r="T64" s="730"/>
      <c r="U64" s="730"/>
      <c r="V64" s="730"/>
      <c r="W64" s="731"/>
      <c r="X64" s="738"/>
      <c r="Y64" s="739"/>
      <c r="Z64" s="739"/>
      <c r="AA64" s="739"/>
      <c r="AB64" s="739"/>
      <c r="AC64" s="739"/>
      <c r="AD64" s="739"/>
      <c r="AE64" s="739"/>
      <c r="AF64" s="739"/>
      <c r="AG64" s="739"/>
      <c r="AH64" s="739"/>
      <c r="AI64" s="739"/>
      <c r="AJ64" s="739"/>
      <c r="AK64" s="739"/>
      <c r="AL64" s="739"/>
      <c r="AM64" s="739"/>
      <c r="AN64" s="739"/>
      <c r="AO64" s="739"/>
      <c r="AP64" s="739"/>
      <c r="AQ64" s="739"/>
      <c r="AR64" s="739"/>
      <c r="AS64" s="739"/>
      <c r="AT64" s="739"/>
      <c r="AU64" s="739"/>
      <c r="AV64" s="739"/>
      <c r="AW64" s="739"/>
      <c r="AX64" s="739"/>
      <c r="AY64" s="739"/>
      <c r="AZ64" s="739"/>
      <c r="BA64" s="739"/>
      <c r="BB64" s="739"/>
      <c r="BC64" s="739"/>
      <c r="BD64" s="739"/>
      <c r="BE64" s="739"/>
      <c r="BF64" s="739"/>
      <c r="BG64" s="739"/>
      <c r="BH64" s="739"/>
      <c r="BI64" s="739"/>
      <c r="BJ64" s="740"/>
      <c r="BK64" s="747"/>
      <c r="BL64" s="748"/>
      <c r="BM64" s="748"/>
      <c r="BN64" s="748"/>
      <c r="BO64" s="749"/>
      <c r="BP64" s="756"/>
      <c r="BQ64" s="757"/>
      <c r="BR64" s="757"/>
      <c r="BS64" s="757"/>
      <c r="BT64" s="757"/>
      <c r="BU64" s="757"/>
      <c r="BV64" s="757"/>
      <c r="BW64" s="757"/>
      <c r="BX64" s="758"/>
    </row>
    <row r="65" spans="1:76" s="74" customFormat="1" ht="20.25" customHeight="1">
      <c r="A65" s="113"/>
      <c r="B65" s="722"/>
      <c r="C65" s="723"/>
      <c r="D65" s="729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1"/>
      <c r="X65" s="738"/>
      <c r="Y65" s="739"/>
      <c r="Z65" s="739"/>
      <c r="AA65" s="739"/>
      <c r="AB65" s="739"/>
      <c r="AC65" s="739"/>
      <c r="AD65" s="739"/>
      <c r="AE65" s="739"/>
      <c r="AF65" s="739"/>
      <c r="AG65" s="739"/>
      <c r="AH65" s="739"/>
      <c r="AI65" s="739"/>
      <c r="AJ65" s="739"/>
      <c r="AK65" s="739"/>
      <c r="AL65" s="739"/>
      <c r="AM65" s="739"/>
      <c r="AN65" s="739"/>
      <c r="AO65" s="739"/>
      <c r="AP65" s="739"/>
      <c r="AQ65" s="739"/>
      <c r="AR65" s="739"/>
      <c r="AS65" s="739"/>
      <c r="AT65" s="739"/>
      <c r="AU65" s="739"/>
      <c r="AV65" s="739"/>
      <c r="AW65" s="739"/>
      <c r="AX65" s="739"/>
      <c r="AY65" s="739"/>
      <c r="AZ65" s="739"/>
      <c r="BA65" s="739"/>
      <c r="BB65" s="739"/>
      <c r="BC65" s="739"/>
      <c r="BD65" s="739"/>
      <c r="BE65" s="739"/>
      <c r="BF65" s="739"/>
      <c r="BG65" s="739"/>
      <c r="BH65" s="739"/>
      <c r="BI65" s="739"/>
      <c r="BJ65" s="740"/>
      <c r="BK65" s="747"/>
      <c r="BL65" s="748"/>
      <c r="BM65" s="748"/>
      <c r="BN65" s="748"/>
      <c r="BO65" s="749"/>
      <c r="BP65" s="756"/>
      <c r="BQ65" s="757"/>
      <c r="BR65" s="757"/>
      <c r="BS65" s="757"/>
      <c r="BT65" s="757"/>
      <c r="BU65" s="757"/>
      <c r="BV65" s="757"/>
      <c r="BW65" s="757"/>
      <c r="BX65" s="758"/>
    </row>
    <row r="66" spans="1:76" s="3" customFormat="1" ht="20.25" customHeight="1">
      <c r="A66" s="113"/>
      <c r="B66" s="722"/>
      <c r="C66" s="723"/>
      <c r="D66" s="729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1"/>
      <c r="X66" s="738"/>
      <c r="Y66" s="739"/>
      <c r="Z66" s="739"/>
      <c r="AA66" s="739"/>
      <c r="AB66" s="739"/>
      <c r="AC66" s="739"/>
      <c r="AD66" s="739"/>
      <c r="AE66" s="739"/>
      <c r="AF66" s="739"/>
      <c r="AG66" s="739"/>
      <c r="AH66" s="739"/>
      <c r="AI66" s="739"/>
      <c r="AJ66" s="739"/>
      <c r="AK66" s="739"/>
      <c r="AL66" s="739"/>
      <c r="AM66" s="739"/>
      <c r="AN66" s="739"/>
      <c r="AO66" s="739"/>
      <c r="AP66" s="739"/>
      <c r="AQ66" s="739"/>
      <c r="AR66" s="739"/>
      <c r="AS66" s="739"/>
      <c r="AT66" s="739"/>
      <c r="AU66" s="739"/>
      <c r="AV66" s="739"/>
      <c r="AW66" s="739"/>
      <c r="AX66" s="739"/>
      <c r="AY66" s="739"/>
      <c r="AZ66" s="739"/>
      <c r="BA66" s="739"/>
      <c r="BB66" s="739"/>
      <c r="BC66" s="739"/>
      <c r="BD66" s="739"/>
      <c r="BE66" s="739"/>
      <c r="BF66" s="739"/>
      <c r="BG66" s="739"/>
      <c r="BH66" s="739"/>
      <c r="BI66" s="739"/>
      <c r="BJ66" s="740"/>
      <c r="BK66" s="747"/>
      <c r="BL66" s="748"/>
      <c r="BM66" s="748"/>
      <c r="BN66" s="748"/>
      <c r="BO66" s="749"/>
      <c r="BP66" s="756"/>
      <c r="BQ66" s="757"/>
      <c r="BR66" s="757"/>
      <c r="BS66" s="757"/>
      <c r="BT66" s="757"/>
      <c r="BU66" s="757"/>
      <c r="BV66" s="757"/>
      <c r="BW66" s="757"/>
      <c r="BX66" s="758"/>
    </row>
    <row r="67" spans="1:76" s="74" customFormat="1" ht="20.25" customHeight="1">
      <c r="A67" s="113"/>
      <c r="B67" s="722"/>
      <c r="C67" s="723"/>
      <c r="D67" s="729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1"/>
      <c r="X67" s="738"/>
      <c r="Y67" s="739"/>
      <c r="Z67" s="739"/>
      <c r="AA67" s="739"/>
      <c r="AB67" s="739"/>
      <c r="AC67" s="739"/>
      <c r="AD67" s="739"/>
      <c r="AE67" s="739"/>
      <c r="AF67" s="739"/>
      <c r="AG67" s="739"/>
      <c r="AH67" s="739"/>
      <c r="AI67" s="739"/>
      <c r="AJ67" s="739"/>
      <c r="AK67" s="739"/>
      <c r="AL67" s="739"/>
      <c r="AM67" s="739"/>
      <c r="AN67" s="739"/>
      <c r="AO67" s="739"/>
      <c r="AP67" s="739"/>
      <c r="AQ67" s="739"/>
      <c r="AR67" s="739"/>
      <c r="AS67" s="739"/>
      <c r="AT67" s="739"/>
      <c r="AU67" s="739"/>
      <c r="AV67" s="739"/>
      <c r="AW67" s="739"/>
      <c r="AX67" s="739"/>
      <c r="AY67" s="739"/>
      <c r="AZ67" s="739"/>
      <c r="BA67" s="739"/>
      <c r="BB67" s="739"/>
      <c r="BC67" s="739"/>
      <c r="BD67" s="739"/>
      <c r="BE67" s="739"/>
      <c r="BF67" s="739"/>
      <c r="BG67" s="739"/>
      <c r="BH67" s="739"/>
      <c r="BI67" s="739"/>
      <c r="BJ67" s="740"/>
      <c r="BK67" s="747"/>
      <c r="BL67" s="748"/>
      <c r="BM67" s="748"/>
      <c r="BN67" s="748"/>
      <c r="BO67" s="749"/>
      <c r="BP67" s="756"/>
      <c r="BQ67" s="757"/>
      <c r="BR67" s="757"/>
      <c r="BS67" s="757"/>
      <c r="BT67" s="757"/>
      <c r="BU67" s="757"/>
      <c r="BV67" s="757"/>
      <c r="BW67" s="757"/>
      <c r="BX67" s="758"/>
    </row>
    <row r="68" spans="2:76" s="74" customFormat="1" ht="20.25" customHeight="1">
      <c r="B68" s="724"/>
      <c r="C68" s="725"/>
      <c r="D68" s="732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3"/>
      <c r="V68" s="733"/>
      <c r="W68" s="734"/>
      <c r="X68" s="741"/>
      <c r="Y68" s="742"/>
      <c r="Z68" s="742"/>
      <c r="AA68" s="742"/>
      <c r="AB68" s="742"/>
      <c r="AC68" s="742"/>
      <c r="AD68" s="742"/>
      <c r="AE68" s="742"/>
      <c r="AF68" s="742"/>
      <c r="AG68" s="742"/>
      <c r="AH68" s="742"/>
      <c r="AI68" s="742"/>
      <c r="AJ68" s="742"/>
      <c r="AK68" s="742"/>
      <c r="AL68" s="742"/>
      <c r="AM68" s="742"/>
      <c r="AN68" s="742"/>
      <c r="AO68" s="742"/>
      <c r="AP68" s="742"/>
      <c r="AQ68" s="742"/>
      <c r="AR68" s="742"/>
      <c r="AS68" s="742"/>
      <c r="AT68" s="742"/>
      <c r="AU68" s="742"/>
      <c r="AV68" s="742"/>
      <c r="AW68" s="742"/>
      <c r="AX68" s="742"/>
      <c r="AY68" s="742"/>
      <c r="AZ68" s="742"/>
      <c r="BA68" s="742"/>
      <c r="BB68" s="742"/>
      <c r="BC68" s="742"/>
      <c r="BD68" s="742"/>
      <c r="BE68" s="742"/>
      <c r="BF68" s="742"/>
      <c r="BG68" s="742"/>
      <c r="BH68" s="742"/>
      <c r="BI68" s="742"/>
      <c r="BJ68" s="743"/>
      <c r="BK68" s="750"/>
      <c r="BL68" s="751"/>
      <c r="BM68" s="751"/>
      <c r="BN68" s="751"/>
      <c r="BO68" s="752"/>
      <c r="BP68" s="759"/>
      <c r="BQ68" s="760"/>
      <c r="BR68" s="760"/>
      <c r="BS68" s="760"/>
      <c r="BT68" s="760"/>
      <c r="BU68" s="760"/>
      <c r="BV68" s="760"/>
      <c r="BW68" s="760"/>
      <c r="BX68" s="761"/>
    </row>
    <row r="69" spans="2:76" s="74" customFormat="1" ht="20.25" customHeight="1">
      <c r="B69" s="720" t="s">
        <v>310</v>
      </c>
      <c r="C69" s="721"/>
      <c r="D69" s="726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7"/>
      <c r="S69" s="727"/>
      <c r="T69" s="727"/>
      <c r="U69" s="727"/>
      <c r="V69" s="727"/>
      <c r="W69" s="728"/>
      <c r="X69" s="735"/>
      <c r="Y69" s="736"/>
      <c r="Z69" s="736"/>
      <c r="AA69" s="736"/>
      <c r="AB69" s="736"/>
      <c r="AC69" s="736"/>
      <c r="AD69" s="736"/>
      <c r="AE69" s="736"/>
      <c r="AF69" s="736"/>
      <c r="AG69" s="736"/>
      <c r="AH69" s="736"/>
      <c r="AI69" s="736"/>
      <c r="AJ69" s="736"/>
      <c r="AK69" s="736"/>
      <c r="AL69" s="736"/>
      <c r="AM69" s="736"/>
      <c r="AN69" s="736"/>
      <c r="AO69" s="736"/>
      <c r="AP69" s="736"/>
      <c r="AQ69" s="736"/>
      <c r="AR69" s="736"/>
      <c r="AS69" s="736"/>
      <c r="AT69" s="736"/>
      <c r="AU69" s="736"/>
      <c r="AV69" s="736"/>
      <c r="AW69" s="736"/>
      <c r="AX69" s="736"/>
      <c r="AY69" s="736"/>
      <c r="AZ69" s="736"/>
      <c r="BA69" s="736"/>
      <c r="BB69" s="736"/>
      <c r="BC69" s="736"/>
      <c r="BD69" s="736"/>
      <c r="BE69" s="736"/>
      <c r="BF69" s="736"/>
      <c r="BG69" s="736"/>
      <c r="BH69" s="736"/>
      <c r="BI69" s="736"/>
      <c r="BJ69" s="737"/>
      <c r="BK69" s="744"/>
      <c r="BL69" s="745"/>
      <c r="BM69" s="745"/>
      <c r="BN69" s="745"/>
      <c r="BO69" s="746"/>
      <c r="BP69" s="753"/>
      <c r="BQ69" s="754"/>
      <c r="BR69" s="754"/>
      <c r="BS69" s="754"/>
      <c r="BT69" s="754"/>
      <c r="BU69" s="754"/>
      <c r="BV69" s="754"/>
      <c r="BW69" s="754"/>
      <c r="BX69" s="755"/>
    </row>
    <row r="70" spans="2:76" s="74" customFormat="1" ht="20.25" customHeight="1">
      <c r="B70" s="722"/>
      <c r="C70" s="723"/>
      <c r="D70" s="729"/>
      <c r="E70" s="730"/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1"/>
      <c r="X70" s="738"/>
      <c r="Y70" s="739"/>
      <c r="Z70" s="739"/>
      <c r="AA70" s="739"/>
      <c r="AB70" s="739"/>
      <c r="AC70" s="739"/>
      <c r="AD70" s="739"/>
      <c r="AE70" s="739"/>
      <c r="AF70" s="739"/>
      <c r="AG70" s="739"/>
      <c r="AH70" s="739"/>
      <c r="AI70" s="739"/>
      <c r="AJ70" s="739"/>
      <c r="AK70" s="739"/>
      <c r="AL70" s="739"/>
      <c r="AM70" s="739"/>
      <c r="AN70" s="739"/>
      <c r="AO70" s="739"/>
      <c r="AP70" s="739"/>
      <c r="AQ70" s="739"/>
      <c r="AR70" s="739"/>
      <c r="AS70" s="739"/>
      <c r="AT70" s="739"/>
      <c r="AU70" s="739"/>
      <c r="AV70" s="739"/>
      <c r="AW70" s="739"/>
      <c r="AX70" s="739"/>
      <c r="AY70" s="739"/>
      <c r="AZ70" s="739"/>
      <c r="BA70" s="739"/>
      <c r="BB70" s="739"/>
      <c r="BC70" s="739"/>
      <c r="BD70" s="739"/>
      <c r="BE70" s="739"/>
      <c r="BF70" s="739"/>
      <c r="BG70" s="739"/>
      <c r="BH70" s="739"/>
      <c r="BI70" s="739"/>
      <c r="BJ70" s="740"/>
      <c r="BK70" s="747"/>
      <c r="BL70" s="748"/>
      <c r="BM70" s="748"/>
      <c r="BN70" s="748"/>
      <c r="BO70" s="749"/>
      <c r="BP70" s="756"/>
      <c r="BQ70" s="757"/>
      <c r="BR70" s="757"/>
      <c r="BS70" s="757"/>
      <c r="BT70" s="757"/>
      <c r="BU70" s="757"/>
      <c r="BV70" s="757"/>
      <c r="BW70" s="757"/>
      <c r="BX70" s="758"/>
    </row>
    <row r="71" spans="2:76" s="74" customFormat="1" ht="20.25" customHeight="1">
      <c r="B71" s="722"/>
      <c r="C71" s="723"/>
      <c r="D71" s="729"/>
      <c r="E71" s="730"/>
      <c r="F71" s="730"/>
      <c r="G71" s="730"/>
      <c r="H71" s="730"/>
      <c r="I71" s="730"/>
      <c r="J71" s="730"/>
      <c r="K71" s="730"/>
      <c r="L71" s="730"/>
      <c r="M71" s="730"/>
      <c r="N71" s="730"/>
      <c r="O71" s="730"/>
      <c r="P71" s="730"/>
      <c r="Q71" s="730"/>
      <c r="R71" s="730"/>
      <c r="S71" s="730"/>
      <c r="T71" s="730"/>
      <c r="U71" s="730"/>
      <c r="V71" s="730"/>
      <c r="W71" s="731"/>
      <c r="X71" s="738"/>
      <c r="Y71" s="739"/>
      <c r="Z71" s="739"/>
      <c r="AA71" s="739"/>
      <c r="AB71" s="739"/>
      <c r="AC71" s="739"/>
      <c r="AD71" s="739"/>
      <c r="AE71" s="739"/>
      <c r="AF71" s="739"/>
      <c r="AG71" s="739"/>
      <c r="AH71" s="739"/>
      <c r="AI71" s="739"/>
      <c r="AJ71" s="739"/>
      <c r="AK71" s="739"/>
      <c r="AL71" s="739"/>
      <c r="AM71" s="739"/>
      <c r="AN71" s="739"/>
      <c r="AO71" s="739"/>
      <c r="AP71" s="739"/>
      <c r="AQ71" s="739"/>
      <c r="AR71" s="739"/>
      <c r="AS71" s="739"/>
      <c r="AT71" s="739"/>
      <c r="AU71" s="739"/>
      <c r="AV71" s="739"/>
      <c r="AW71" s="739"/>
      <c r="AX71" s="739"/>
      <c r="AY71" s="739"/>
      <c r="AZ71" s="739"/>
      <c r="BA71" s="739"/>
      <c r="BB71" s="739"/>
      <c r="BC71" s="739"/>
      <c r="BD71" s="739"/>
      <c r="BE71" s="739"/>
      <c r="BF71" s="739"/>
      <c r="BG71" s="739"/>
      <c r="BH71" s="739"/>
      <c r="BI71" s="739"/>
      <c r="BJ71" s="740"/>
      <c r="BK71" s="747"/>
      <c r="BL71" s="748"/>
      <c r="BM71" s="748"/>
      <c r="BN71" s="748"/>
      <c r="BO71" s="749"/>
      <c r="BP71" s="756"/>
      <c r="BQ71" s="757"/>
      <c r="BR71" s="757"/>
      <c r="BS71" s="757"/>
      <c r="BT71" s="757"/>
      <c r="BU71" s="757"/>
      <c r="BV71" s="757"/>
      <c r="BW71" s="757"/>
      <c r="BX71" s="758"/>
    </row>
    <row r="72" spans="2:76" s="74" customFormat="1" ht="20.25" customHeight="1">
      <c r="B72" s="722"/>
      <c r="C72" s="723"/>
      <c r="D72" s="729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0"/>
      <c r="Q72" s="730"/>
      <c r="R72" s="730"/>
      <c r="S72" s="730"/>
      <c r="T72" s="730"/>
      <c r="U72" s="730"/>
      <c r="V72" s="730"/>
      <c r="W72" s="731"/>
      <c r="X72" s="738"/>
      <c r="Y72" s="739"/>
      <c r="Z72" s="739"/>
      <c r="AA72" s="739"/>
      <c r="AB72" s="739"/>
      <c r="AC72" s="739"/>
      <c r="AD72" s="739"/>
      <c r="AE72" s="739"/>
      <c r="AF72" s="739"/>
      <c r="AG72" s="739"/>
      <c r="AH72" s="739"/>
      <c r="AI72" s="739"/>
      <c r="AJ72" s="739"/>
      <c r="AK72" s="739"/>
      <c r="AL72" s="739"/>
      <c r="AM72" s="739"/>
      <c r="AN72" s="739"/>
      <c r="AO72" s="739"/>
      <c r="AP72" s="739"/>
      <c r="AQ72" s="739"/>
      <c r="AR72" s="739"/>
      <c r="AS72" s="739"/>
      <c r="AT72" s="739"/>
      <c r="AU72" s="739"/>
      <c r="AV72" s="739"/>
      <c r="AW72" s="739"/>
      <c r="AX72" s="739"/>
      <c r="AY72" s="739"/>
      <c r="AZ72" s="739"/>
      <c r="BA72" s="739"/>
      <c r="BB72" s="739"/>
      <c r="BC72" s="739"/>
      <c r="BD72" s="739"/>
      <c r="BE72" s="739"/>
      <c r="BF72" s="739"/>
      <c r="BG72" s="739"/>
      <c r="BH72" s="739"/>
      <c r="BI72" s="739"/>
      <c r="BJ72" s="740"/>
      <c r="BK72" s="747"/>
      <c r="BL72" s="748"/>
      <c r="BM72" s="748"/>
      <c r="BN72" s="748"/>
      <c r="BO72" s="749"/>
      <c r="BP72" s="756"/>
      <c r="BQ72" s="757"/>
      <c r="BR72" s="757"/>
      <c r="BS72" s="757"/>
      <c r="BT72" s="757"/>
      <c r="BU72" s="757"/>
      <c r="BV72" s="757"/>
      <c r="BW72" s="757"/>
      <c r="BX72" s="758"/>
    </row>
    <row r="73" spans="2:76" s="74" customFormat="1" ht="20.25" customHeight="1">
      <c r="B73" s="722"/>
      <c r="C73" s="723"/>
      <c r="D73" s="729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  <c r="S73" s="730"/>
      <c r="T73" s="730"/>
      <c r="U73" s="730"/>
      <c r="V73" s="730"/>
      <c r="W73" s="731"/>
      <c r="X73" s="738"/>
      <c r="Y73" s="739"/>
      <c r="Z73" s="739"/>
      <c r="AA73" s="739"/>
      <c r="AB73" s="739"/>
      <c r="AC73" s="739"/>
      <c r="AD73" s="739"/>
      <c r="AE73" s="739"/>
      <c r="AF73" s="739"/>
      <c r="AG73" s="739"/>
      <c r="AH73" s="739"/>
      <c r="AI73" s="739"/>
      <c r="AJ73" s="739"/>
      <c r="AK73" s="739"/>
      <c r="AL73" s="739"/>
      <c r="AM73" s="739"/>
      <c r="AN73" s="739"/>
      <c r="AO73" s="739"/>
      <c r="AP73" s="739"/>
      <c r="AQ73" s="739"/>
      <c r="AR73" s="739"/>
      <c r="AS73" s="739"/>
      <c r="AT73" s="739"/>
      <c r="AU73" s="739"/>
      <c r="AV73" s="739"/>
      <c r="AW73" s="739"/>
      <c r="AX73" s="739"/>
      <c r="AY73" s="739"/>
      <c r="AZ73" s="739"/>
      <c r="BA73" s="739"/>
      <c r="BB73" s="739"/>
      <c r="BC73" s="739"/>
      <c r="BD73" s="739"/>
      <c r="BE73" s="739"/>
      <c r="BF73" s="739"/>
      <c r="BG73" s="739"/>
      <c r="BH73" s="739"/>
      <c r="BI73" s="739"/>
      <c r="BJ73" s="740"/>
      <c r="BK73" s="747"/>
      <c r="BL73" s="748"/>
      <c r="BM73" s="748"/>
      <c r="BN73" s="748"/>
      <c r="BO73" s="749"/>
      <c r="BP73" s="756"/>
      <c r="BQ73" s="757"/>
      <c r="BR73" s="757"/>
      <c r="BS73" s="757"/>
      <c r="BT73" s="757"/>
      <c r="BU73" s="757"/>
      <c r="BV73" s="757"/>
      <c r="BW73" s="757"/>
      <c r="BX73" s="758"/>
    </row>
    <row r="74" spans="2:76" s="74" customFormat="1" ht="20.25" customHeight="1">
      <c r="B74" s="724"/>
      <c r="C74" s="725"/>
      <c r="D74" s="732"/>
      <c r="E74" s="733"/>
      <c r="F74" s="733"/>
      <c r="G74" s="733"/>
      <c r="H74" s="733"/>
      <c r="I74" s="733"/>
      <c r="J74" s="733"/>
      <c r="K74" s="733"/>
      <c r="L74" s="733"/>
      <c r="M74" s="733"/>
      <c r="N74" s="733"/>
      <c r="O74" s="733"/>
      <c r="P74" s="733"/>
      <c r="Q74" s="733"/>
      <c r="R74" s="733"/>
      <c r="S74" s="733"/>
      <c r="T74" s="733"/>
      <c r="U74" s="733"/>
      <c r="V74" s="733"/>
      <c r="W74" s="734"/>
      <c r="X74" s="741"/>
      <c r="Y74" s="742"/>
      <c r="Z74" s="742"/>
      <c r="AA74" s="742"/>
      <c r="AB74" s="742"/>
      <c r="AC74" s="742"/>
      <c r="AD74" s="742"/>
      <c r="AE74" s="742"/>
      <c r="AF74" s="742"/>
      <c r="AG74" s="742"/>
      <c r="AH74" s="742"/>
      <c r="AI74" s="742"/>
      <c r="AJ74" s="742"/>
      <c r="AK74" s="742"/>
      <c r="AL74" s="742"/>
      <c r="AM74" s="742"/>
      <c r="AN74" s="742"/>
      <c r="AO74" s="742"/>
      <c r="AP74" s="742"/>
      <c r="AQ74" s="742"/>
      <c r="AR74" s="742"/>
      <c r="AS74" s="742"/>
      <c r="AT74" s="742"/>
      <c r="AU74" s="742"/>
      <c r="AV74" s="742"/>
      <c r="AW74" s="742"/>
      <c r="AX74" s="742"/>
      <c r="AY74" s="742"/>
      <c r="AZ74" s="742"/>
      <c r="BA74" s="742"/>
      <c r="BB74" s="742"/>
      <c r="BC74" s="742"/>
      <c r="BD74" s="742"/>
      <c r="BE74" s="742"/>
      <c r="BF74" s="742"/>
      <c r="BG74" s="742"/>
      <c r="BH74" s="742"/>
      <c r="BI74" s="742"/>
      <c r="BJ74" s="743"/>
      <c r="BK74" s="750"/>
      <c r="BL74" s="751"/>
      <c r="BM74" s="751"/>
      <c r="BN74" s="751"/>
      <c r="BO74" s="752"/>
      <c r="BP74" s="759"/>
      <c r="BQ74" s="760"/>
      <c r="BR74" s="760"/>
      <c r="BS74" s="760"/>
      <c r="BT74" s="760"/>
      <c r="BU74" s="760"/>
      <c r="BV74" s="760"/>
      <c r="BW74" s="760"/>
      <c r="BX74" s="761"/>
    </row>
    <row r="75" spans="2:76" s="74" customFormat="1" ht="20.25" customHeight="1">
      <c r="B75" s="720" t="s">
        <v>345</v>
      </c>
      <c r="C75" s="721"/>
      <c r="D75" s="726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8"/>
      <c r="X75" s="735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6"/>
      <c r="AL75" s="736"/>
      <c r="AM75" s="736"/>
      <c r="AN75" s="736"/>
      <c r="AO75" s="736"/>
      <c r="AP75" s="736"/>
      <c r="AQ75" s="736"/>
      <c r="AR75" s="736"/>
      <c r="AS75" s="736"/>
      <c r="AT75" s="736"/>
      <c r="AU75" s="736"/>
      <c r="AV75" s="736"/>
      <c r="AW75" s="736"/>
      <c r="AX75" s="736"/>
      <c r="AY75" s="736"/>
      <c r="AZ75" s="736"/>
      <c r="BA75" s="736"/>
      <c r="BB75" s="736"/>
      <c r="BC75" s="736"/>
      <c r="BD75" s="736"/>
      <c r="BE75" s="736"/>
      <c r="BF75" s="736"/>
      <c r="BG75" s="736"/>
      <c r="BH75" s="736"/>
      <c r="BI75" s="736"/>
      <c r="BJ75" s="737"/>
      <c r="BK75" s="744"/>
      <c r="BL75" s="745"/>
      <c r="BM75" s="745"/>
      <c r="BN75" s="745"/>
      <c r="BO75" s="746"/>
      <c r="BP75" s="753"/>
      <c r="BQ75" s="754"/>
      <c r="BR75" s="754"/>
      <c r="BS75" s="754"/>
      <c r="BT75" s="754"/>
      <c r="BU75" s="754"/>
      <c r="BV75" s="754"/>
      <c r="BW75" s="754"/>
      <c r="BX75" s="755"/>
    </row>
    <row r="76" spans="2:76" s="74" customFormat="1" ht="20.25" customHeight="1">
      <c r="B76" s="722"/>
      <c r="C76" s="723"/>
      <c r="D76" s="729"/>
      <c r="E76" s="730"/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1"/>
      <c r="X76" s="738"/>
      <c r="Y76" s="739"/>
      <c r="Z76" s="739"/>
      <c r="AA76" s="739"/>
      <c r="AB76" s="739"/>
      <c r="AC76" s="739"/>
      <c r="AD76" s="739"/>
      <c r="AE76" s="739"/>
      <c r="AF76" s="739"/>
      <c r="AG76" s="739"/>
      <c r="AH76" s="739"/>
      <c r="AI76" s="739"/>
      <c r="AJ76" s="739"/>
      <c r="AK76" s="739"/>
      <c r="AL76" s="739"/>
      <c r="AM76" s="739"/>
      <c r="AN76" s="739"/>
      <c r="AO76" s="739"/>
      <c r="AP76" s="739"/>
      <c r="AQ76" s="739"/>
      <c r="AR76" s="739"/>
      <c r="AS76" s="739"/>
      <c r="AT76" s="739"/>
      <c r="AU76" s="739"/>
      <c r="AV76" s="739"/>
      <c r="AW76" s="739"/>
      <c r="AX76" s="739"/>
      <c r="AY76" s="739"/>
      <c r="AZ76" s="739"/>
      <c r="BA76" s="739"/>
      <c r="BB76" s="739"/>
      <c r="BC76" s="739"/>
      <c r="BD76" s="739"/>
      <c r="BE76" s="739"/>
      <c r="BF76" s="739"/>
      <c r="BG76" s="739"/>
      <c r="BH76" s="739"/>
      <c r="BI76" s="739"/>
      <c r="BJ76" s="740"/>
      <c r="BK76" s="747"/>
      <c r="BL76" s="748"/>
      <c r="BM76" s="748"/>
      <c r="BN76" s="748"/>
      <c r="BO76" s="749"/>
      <c r="BP76" s="756"/>
      <c r="BQ76" s="757"/>
      <c r="BR76" s="757"/>
      <c r="BS76" s="757"/>
      <c r="BT76" s="757"/>
      <c r="BU76" s="757"/>
      <c r="BV76" s="757"/>
      <c r="BW76" s="757"/>
      <c r="BX76" s="758"/>
    </row>
    <row r="77" spans="2:76" s="74" customFormat="1" ht="20.25" customHeight="1">
      <c r="B77" s="722"/>
      <c r="C77" s="723"/>
      <c r="D77" s="729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1"/>
      <c r="X77" s="738"/>
      <c r="Y77" s="739"/>
      <c r="Z77" s="739"/>
      <c r="AA77" s="739"/>
      <c r="AB77" s="739"/>
      <c r="AC77" s="739"/>
      <c r="AD77" s="739"/>
      <c r="AE77" s="739"/>
      <c r="AF77" s="739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739"/>
      <c r="AR77" s="739"/>
      <c r="AS77" s="739"/>
      <c r="AT77" s="739"/>
      <c r="AU77" s="739"/>
      <c r="AV77" s="739"/>
      <c r="AW77" s="739"/>
      <c r="AX77" s="739"/>
      <c r="AY77" s="739"/>
      <c r="AZ77" s="739"/>
      <c r="BA77" s="739"/>
      <c r="BB77" s="739"/>
      <c r="BC77" s="739"/>
      <c r="BD77" s="739"/>
      <c r="BE77" s="739"/>
      <c r="BF77" s="739"/>
      <c r="BG77" s="739"/>
      <c r="BH77" s="739"/>
      <c r="BI77" s="739"/>
      <c r="BJ77" s="740"/>
      <c r="BK77" s="747"/>
      <c r="BL77" s="748"/>
      <c r="BM77" s="748"/>
      <c r="BN77" s="748"/>
      <c r="BO77" s="749"/>
      <c r="BP77" s="756"/>
      <c r="BQ77" s="757"/>
      <c r="BR77" s="757"/>
      <c r="BS77" s="757"/>
      <c r="BT77" s="757"/>
      <c r="BU77" s="757"/>
      <c r="BV77" s="757"/>
      <c r="BW77" s="757"/>
      <c r="BX77" s="758"/>
    </row>
    <row r="78" spans="2:76" s="74" customFormat="1" ht="20.25" customHeight="1">
      <c r="B78" s="722"/>
      <c r="C78" s="723"/>
      <c r="D78" s="729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0"/>
      <c r="Q78" s="730"/>
      <c r="R78" s="730"/>
      <c r="S78" s="730"/>
      <c r="T78" s="730"/>
      <c r="U78" s="730"/>
      <c r="V78" s="730"/>
      <c r="W78" s="731"/>
      <c r="X78" s="738"/>
      <c r="Y78" s="739"/>
      <c r="Z78" s="739"/>
      <c r="AA78" s="739"/>
      <c r="AB78" s="739"/>
      <c r="AC78" s="739"/>
      <c r="AD78" s="739"/>
      <c r="AE78" s="739"/>
      <c r="AF78" s="739"/>
      <c r="AG78" s="739"/>
      <c r="AH78" s="739"/>
      <c r="AI78" s="739"/>
      <c r="AJ78" s="739"/>
      <c r="AK78" s="739"/>
      <c r="AL78" s="739"/>
      <c r="AM78" s="739"/>
      <c r="AN78" s="739"/>
      <c r="AO78" s="739"/>
      <c r="AP78" s="739"/>
      <c r="AQ78" s="739"/>
      <c r="AR78" s="739"/>
      <c r="AS78" s="739"/>
      <c r="AT78" s="739"/>
      <c r="AU78" s="739"/>
      <c r="AV78" s="739"/>
      <c r="AW78" s="739"/>
      <c r="AX78" s="739"/>
      <c r="AY78" s="739"/>
      <c r="AZ78" s="739"/>
      <c r="BA78" s="739"/>
      <c r="BB78" s="739"/>
      <c r="BC78" s="739"/>
      <c r="BD78" s="739"/>
      <c r="BE78" s="739"/>
      <c r="BF78" s="739"/>
      <c r="BG78" s="739"/>
      <c r="BH78" s="739"/>
      <c r="BI78" s="739"/>
      <c r="BJ78" s="740"/>
      <c r="BK78" s="747"/>
      <c r="BL78" s="748"/>
      <c r="BM78" s="748"/>
      <c r="BN78" s="748"/>
      <c r="BO78" s="749"/>
      <c r="BP78" s="756"/>
      <c r="BQ78" s="757"/>
      <c r="BR78" s="757"/>
      <c r="BS78" s="757"/>
      <c r="BT78" s="757"/>
      <c r="BU78" s="757"/>
      <c r="BV78" s="757"/>
      <c r="BW78" s="757"/>
      <c r="BX78" s="758"/>
    </row>
    <row r="79" spans="2:76" s="74" customFormat="1" ht="20.25" customHeight="1">
      <c r="B79" s="722"/>
      <c r="C79" s="723"/>
      <c r="D79" s="729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1"/>
      <c r="X79" s="738"/>
      <c r="Y79" s="739"/>
      <c r="Z79" s="739"/>
      <c r="AA79" s="739"/>
      <c r="AB79" s="739"/>
      <c r="AC79" s="739"/>
      <c r="AD79" s="739"/>
      <c r="AE79" s="739"/>
      <c r="AF79" s="739"/>
      <c r="AG79" s="739"/>
      <c r="AH79" s="739"/>
      <c r="AI79" s="739"/>
      <c r="AJ79" s="739"/>
      <c r="AK79" s="739"/>
      <c r="AL79" s="739"/>
      <c r="AM79" s="739"/>
      <c r="AN79" s="739"/>
      <c r="AO79" s="739"/>
      <c r="AP79" s="739"/>
      <c r="AQ79" s="739"/>
      <c r="AR79" s="739"/>
      <c r="AS79" s="739"/>
      <c r="AT79" s="739"/>
      <c r="AU79" s="739"/>
      <c r="AV79" s="739"/>
      <c r="AW79" s="739"/>
      <c r="AX79" s="739"/>
      <c r="AY79" s="739"/>
      <c r="AZ79" s="739"/>
      <c r="BA79" s="739"/>
      <c r="BB79" s="739"/>
      <c r="BC79" s="739"/>
      <c r="BD79" s="739"/>
      <c r="BE79" s="739"/>
      <c r="BF79" s="739"/>
      <c r="BG79" s="739"/>
      <c r="BH79" s="739"/>
      <c r="BI79" s="739"/>
      <c r="BJ79" s="740"/>
      <c r="BK79" s="747"/>
      <c r="BL79" s="748"/>
      <c r="BM79" s="748"/>
      <c r="BN79" s="748"/>
      <c r="BO79" s="749"/>
      <c r="BP79" s="756"/>
      <c r="BQ79" s="757"/>
      <c r="BR79" s="757"/>
      <c r="BS79" s="757"/>
      <c r="BT79" s="757"/>
      <c r="BU79" s="757"/>
      <c r="BV79" s="757"/>
      <c r="BW79" s="757"/>
      <c r="BX79" s="758"/>
    </row>
    <row r="80" spans="2:76" s="74" customFormat="1" ht="20.25" customHeight="1">
      <c r="B80" s="724"/>
      <c r="C80" s="725"/>
      <c r="D80" s="732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33"/>
      <c r="T80" s="733"/>
      <c r="U80" s="733"/>
      <c r="V80" s="733"/>
      <c r="W80" s="734"/>
      <c r="X80" s="741"/>
      <c r="Y80" s="742"/>
      <c r="Z80" s="742"/>
      <c r="AA80" s="742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  <c r="AN80" s="742"/>
      <c r="AO80" s="742"/>
      <c r="AP80" s="742"/>
      <c r="AQ80" s="742"/>
      <c r="AR80" s="742"/>
      <c r="AS80" s="742"/>
      <c r="AT80" s="742"/>
      <c r="AU80" s="742"/>
      <c r="AV80" s="742"/>
      <c r="AW80" s="742"/>
      <c r="AX80" s="742"/>
      <c r="AY80" s="742"/>
      <c r="AZ80" s="742"/>
      <c r="BA80" s="742"/>
      <c r="BB80" s="742"/>
      <c r="BC80" s="742"/>
      <c r="BD80" s="742"/>
      <c r="BE80" s="742"/>
      <c r="BF80" s="742"/>
      <c r="BG80" s="742"/>
      <c r="BH80" s="742"/>
      <c r="BI80" s="742"/>
      <c r="BJ80" s="743"/>
      <c r="BK80" s="750"/>
      <c r="BL80" s="751"/>
      <c r="BM80" s="751"/>
      <c r="BN80" s="751"/>
      <c r="BO80" s="752"/>
      <c r="BP80" s="759"/>
      <c r="BQ80" s="760"/>
      <c r="BR80" s="760"/>
      <c r="BS80" s="760"/>
      <c r="BT80" s="760"/>
      <c r="BU80" s="760"/>
      <c r="BV80" s="760"/>
      <c r="BW80" s="760"/>
      <c r="BX80" s="761"/>
    </row>
    <row r="81" spans="2:76" s="74" customFormat="1" ht="20.25" customHeight="1">
      <c r="B81" s="720" t="s">
        <v>351</v>
      </c>
      <c r="C81" s="721"/>
      <c r="D81" s="726"/>
      <c r="E81" s="727"/>
      <c r="F81" s="727"/>
      <c r="G81" s="727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727"/>
      <c r="W81" s="728"/>
      <c r="X81" s="735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  <c r="AJ81" s="736"/>
      <c r="AK81" s="736"/>
      <c r="AL81" s="736"/>
      <c r="AM81" s="736"/>
      <c r="AN81" s="736"/>
      <c r="AO81" s="736"/>
      <c r="AP81" s="736"/>
      <c r="AQ81" s="736"/>
      <c r="AR81" s="736"/>
      <c r="AS81" s="736"/>
      <c r="AT81" s="736"/>
      <c r="AU81" s="736"/>
      <c r="AV81" s="736"/>
      <c r="AW81" s="736"/>
      <c r="AX81" s="736"/>
      <c r="AY81" s="736"/>
      <c r="AZ81" s="736"/>
      <c r="BA81" s="736"/>
      <c r="BB81" s="736"/>
      <c r="BC81" s="736"/>
      <c r="BD81" s="736"/>
      <c r="BE81" s="736"/>
      <c r="BF81" s="736"/>
      <c r="BG81" s="736"/>
      <c r="BH81" s="736"/>
      <c r="BI81" s="736"/>
      <c r="BJ81" s="737"/>
      <c r="BK81" s="744"/>
      <c r="BL81" s="745"/>
      <c r="BM81" s="745"/>
      <c r="BN81" s="745"/>
      <c r="BO81" s="746"/>
      <c r="BP81" s="753"/>
      <c r="BQ81" s="754"/>
      <c r="BR81" s="754"/>
      <c r="BS81" s="754"/>
      <c r="BT81" s="754"/>
      <c r="BU81" s="754"/>
      <c r="BV81" s="754"/>
      <c r="BW81" s="754"/>
      <c r="BX81" s="755"/>
    </row>
    <row r="82" spans="2:76" s="74" customFormat="1" ht="20.25" customHeight="1">
      <c r="B82" s="722"/>
      <c r="C82" s="723"/>
      <c r="D82" s="729"/>
      <c r="E82" s="730"/>
      <c r="F82" s="730"/>
      <c r="G82" s="730"/>
      <c r="H82" s="730"/>
      <c r="I82" s="730"/>
      <c r="J82" s="730"/>
      <c r="K82" s="730"/>
      <c r="L82" s="730"/>
      <c r="M82" s="730"/>
      <c r="N82" s="730"/>
      <c r="O82" s="730"/>
      <c r="P82" s="730"/>
      <c r="Q82" s="730"/>
      <c r="R82" s="730"/>
      <c r="S82" s="730"/>
      <c r="T82" s="730"/>
      <c r="U82" s="730"/>
      <c r="V82" s="730"/>
      <c r="W82" s="731"/>
      <c r="X82" s="738"/>
      <c r="Y82" s="739"/>
      <c r="Z82" s="739"/>
      <c r="AA82" s="739"/>
      <c r="AB82" s="739"/>
      <c r="AC82" s="739"/>
      <c r="AD82" s="739"/>
      <c r="AE82" s="739"/>
      <c r="AF82" s="739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739"/>
      <c r="AR82" s="739"/>
      <c r="AS82" s="739"/>
      <c r="AT82" s="739"/>
      <c r="AU82" s="739"/>
      <c r="AV82" s="739"/>
      <c r="AW82" s="739"/>
      <c r="AX82" s="739"/>
      <c r="AY82" s="739"/>
      <c r="AZ82" s="739"/>
      <c r="BA82" s="739"/>
      <c r="BB82" s="739"/>
      <c r="BC82" s="739"/>
      <c r="BD82" s="739"/>
      <c r="BE82" s="739"/>
      <c r="BF82" s="739"/>
      <c r="BG82" s="739"/>
      <c r="BH82" s="739"/>
      <c r="BI82" s="739"/>
      <c r="BJ82" s="740"/>
      <c r="BK82" s="747"/>
      <c r="BL82" s="748"/>
      <c r="BM82" s="748"/>
      <c r="BN82" s="748"/>
      <c r="BO82" s="749"/>
      <c r="BP82" s="756"/>
      <c r="BQ82" s="757"/>
      <c r="BR82" s="757"/>
      <c r="BS82" s="757"/>
      <c r="BT82" s="757"/>
      <c r="BU82" s="757"/>
      <c r="BV82" s="757"/>
      <c r="BW82" s="757"/>
      <c r="BX82" s="758"/>
    </row>
    <row r="83" spans="2:76" s="74" customFormat="1" ht="20.25" customHeight="1">
      <c r="B83" s="722"/>
      <c r="C83" s="723"/>
      <c r="D83" s="729"/>
      <c r="E83" s="730"/>
      <c r="F83" s="730"/>
      <c r="G83" s="730"/>
      <c r="H83" s="730"/>
      <c r="I83" s="730"/>
      <c r="J83" s="730"/>
      <c r="K83" s="730"/>
      <c r="L83" s="730"/>
      <c r="M83" s="730"/>
      <c r="N83" s="730"/>
      <c r="O83" s="730"/>
      <c r="P83" s="730"/>
      <c r="Q83" s="730"/>
      <c r="R83" s="730"/>
      <c r="S83" s="730"/>
      <c r="T83" s="730"/>
      <c r="U83" s="730"/>
      <c r="V83" s="730"/>
      <c r="W83" s="731"/>
      <c r="X83" s="738"/>
      <c r="Y83" s="739"/>
      <c r="Z83" s="739"/>
      <c r="AA83" s="739"/>
      <c r="AB83" s="739"/>
      <c r="AC83" s="739"/>
      <c r="AD83" s="739"/>
      <c r="AE83" s="739"/>
      <c r="AF83" s="739"/>
      <c r="AG83" s="739"/>
      <c r="AH83" s="739"/>
      <c r="AI83" s="739"/>
      <c r="AJ83" s="739"/>
      <c r="AK83" s="739"/>
      <c r="AL83" s="739"/>
      <c r="AM83" s="739"/>
      <c r="AN83" s="739"/>
      <c r="AO83" s="739"/>
      <c r="AP83" s="739"/>
      <c r="AQ83" s="739"/>
      <c r="AR83" s="739"/>
      <c r="AS83" s="739"/>
      <c r="AT83" s="739"/>
      <c r="AU83" s="739"/>
      <c r="AV83" s="739"/>
      <c r="AW83" s="739"/>
      <c r="AX83" s="739"/>
      <c r="AY83" s="739"/>
      <c r="AZ83" s="739"/>
      <c r="BA83" s="739"/>
      <c r="BB83" s="739"/>
      <c r="BC83" s="739"/>
      <c r="BD83" s="739"/>
      <c r="BE83" s="739"/>
      <c r="BF83" s="739"/>
      <c r="BG83" s="739"/>
      <c r="BH83" s="739"/>
      <c r="BI83" s="739"/>
      <c r="BJ83" s="740"/>
      <c r="BK83" s="747"/>
      <c r="BL83" s="748"/>
      <c r="BM83" s="748"/>
      <c r="BN83" s="748"/>
      <c r="BO83" s="749"/>
      <c r="BP83" s="756"/>
      <c r="BQ83" s="757"/>
      <c r="BR83" s="757"/>
      <c r="BS83" s="757"/>
      <c r="BT83" s="757"/>
      <c r="BU83" s="757"/>
      <c r="BV83" s="757"/>
      <c r="BW83" s="757"/>
      <c r="BX83" s="758"/>
    </row>
    <row r="84" spans="2:76" s="74" customFormat="1" ht="20.25" customHeight="1">
      <c r="B84" s="722"/>
      <c r="C84" s="723"/>
      <c r="D84" s="729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1"/>
      <c r="X84" s="738"/>
      <c r="Y84" s="739"/>
      <c r="Z84" s="739"/>
      <c r="AA84" s="739"/>
      <c r="AB84" s="739"/>
      <c r="AC84" s="739"/>
      <c r="AD84" s="739"/>
      <c r="AE84" s="739"/>
      <c r="AF84" s="739"/>
      <c r="AG84" s="739"/>
      <c r="AH84" s="739"/>
      <c r="AI84" s="739"/>
      <c r="AJ84" s="739"/>
      <c r="AK84" s="739"/>
      <c r="AL84" s="739"/>
      <c r="AM84" s="739"/>
      <c r="AN84" s="739"/>
      <c r="AO84" s="739"/>
      <c r="AP84" s="739"/>
      <c r="AQ84" s="739"/>
      <c r="AR84" s="739"/>
      <c r="AS84" s="739"/>
      <c r="AT84" s="739"/>
      <c r="AU84" s="739"/>
      <c r="AV84" s="739"/>
      <c r="AW84" s="739"/>
      <c r="AX84" s="739"/>
      <c r="AY84" s="739"/>
      <c r="AZ84" s="739"/>
      <c r="BA84" s="739"/>
      <c r="BB84" s="739"/>
      <c r="BC84" s="739"/>
      <c r="BD84" s="739"/>
      <c r="BE84" s="739"/>
      <c r="BF84" s="739"/>
      <c r="BG84" s="739"/>
      <c r="BH84" s="739"/>
      <c r="BI84" s="739"/>
      <c r="BJ84" s="740"/>
      <c r="BK84" s="747"/>
      <c r="BL84" s="748"/>
      <c r="BM84" s="748"/>
      <c r="BN84" s="748"/>
      <c r="BO84" s="749"/>
      <c r="BP84" s="756"/>
      <c r="BQ84" s="757"/>
      <c r="BR84" s="757"/>
      <c r="BS84" s="757"/>
      <c r="BT84" s="757"/>
      <c r="BU84" s="757"/>
      <c r="BV84" s="757"/>
      <c r="BW84" s="757"/>
      <c r="BX84" s="758"/>
    </row>
    <row r="85" spans="2:76" s="74" customFormat="1" ht="20.25" customHeight="1">
      <c r="B85" s="722"/>
      <c r="C85" s="723"/>
      <c r="D85" s="729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  <c r="R85" s="730"/>
      <c r="S85" s="730"/>
      <c r="T85" s="730"/>
      <c r="U85" s="730"/>
      <c r="V85" s="730"/>
      <c r="W85" s="731"/>
      <c r="X85" s="738"/>
      <c r="Y85" s="739"/>
      <c r="Z85" s="739"/>
      <c r="AA85" s="739"/>
      <c r="AB85" s="739"/>
      <c r="AC85" s="739"/>
      <c r="AD85" s="739"/>
      <c r="AE85" s="739"/>
      <c r="AF85" s="739"/>
      <c r="AG85" s="739"/>
      <c r="AH85" s="739"/>
      <c r="AI85" s="739"/>
      <c r="AJ85" s="739"/>
      <c r="AK85" s="739"/>
      <c r="AL85" s="739"/>
      <c r="AM85" s="739"/>
      <c r="AN85" s="739"/>
      <c r="AO85" s="739"/>
      <c r="AP85" s="739"/>
      <c r="AQ85" s="739"/>
      <c r="AR85" s="739"/>
      <c r="AS85" s="739"/>
      <c r="AT85" s="739"/>
      <c r="AU85" s="739"/>
      <c r="AV85" s="739"/>
      <c r="AW85" s="739"/>
      <c r="AX85" s="739"/>
      <c r="AY85" s="739"/>
      <c r="AZ85" s="739"/>
      <c r="BA85" s="739"/>
      <c r="BB85" s="739"/>
      <c r="BC85" s="739"/>
      <c r="BD85" s="739"/>
      <c r="BE85" s="739"/>
      <c r="BF85" s="739"/>
      <c r="BG85" s="739"/>
      <c r="BH85" s="739"/>
      <c r="BI85" s="739"/>
      <c r="BJ85" s="740"/>
      <c r="BK85" s="747"/>
      <c r="BL85" s="748"/>
      <c r="BM85" s="748"/>
      <c r="BN85" s="748"/>
      <c r="BO85" s="749"/>
      <c r="BP85" s="756"/>
      <c r="BQ85" s="757"/>
      <c r="BR85" s="757"/>
      <c r="BS85" s="757"/>
      <c r="BT85" s="757"/>
      <c r="BU85" s="757"/>
      <c r="BV85" s="757"/>
      <c r="BW85" s="757"/>
      <c r="BX85" s="758"/>
    </row>
    <row r="86" spans="2:76" s="74" customFormat="1" ht="20.25" customHeight="1">
      <c r="B86" s="724"/>
      <c r="C86" s="725"/>
      <c r="D86" s="732"/>
      <c r="E86" s="733"/>
      <c r="F86" s="733"/>
      <c r="G86" s="733"/>
      <c r="H86" s="733"/>
      <c r="I86" s="733"/>
      <c r="J86" s="733"/>
      <c r="K86" s="733"/>
      <c r="L86" s="733"/>
      <c r="M86" s="733"/>
      <c r="N86" s="733"/>
      <c r="O86" s="733"/>
      <c r="P86" s="733"/>
      <c r="Q86" s="733"/>
      <c r="R86" s="733"/>
      <c r="S86" s="733"/>
      <c r="T86" s="733"/>
      <c r="U86" s="733"/>
      <c r="V86" s="733"/>
      <c r="W86" s="734"/>
      <c r="X86" s="741"/>
      <c r="Y86" s="742"/>
      <c r="Z86" s="742"/>
      <c r="AA86" s="742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  <c r="AN86" s="742"/>
      <c r="AO86" s="742"/>
      <c r="AP86" s="742"/>
      <c r="AQ86" s="742"/>
      <c r="AR86" s="742"/>
      <c r="AS86" s="742"/>
      <c r="AT86" s="742"/>
      <c r="AU86" s="742"/>
      <c r="AV86" s="742"/>
      <c r="AW86" s="742"/>
      <c r="AX86" s="742"/>
      <c r="AY86" s="742"/>
      <c r="AZ86" s="742"/>
      <c r="BA86" s="742"/>
      <c r="BB86" s="742"/>
      <c r="BC86" s="742"/>
      <c r="BD86" s="742"/>
      <c r="BE86" s="742"/>
      <c r="BF86" s="742"/>
      <c r="BG86" s="742"/>
      <c r="BH86" s="742"/>
      <c r="BI86" s="742"/>
      <c r="BJ86" s="743"/>
      <c r="BK86" s="750"/>
      <c r="BL86" s="751"/>
      <c r="BM86" s="751"/>
      <c r="BN86" s="751"/>
      <c r="BO86" s="752"/>
      <c r="BP86" s="759"/>
      <c r="BQ86" s="760"/>
      <c r="BR86" s="760"/>
      <c r="BS86" s="760"/>
      <c r="BT86" s="760"/>
      <c r="BU86" s="760"/>
      <c r="BV86" s="760"/>
      <c r="BW86" s="760"/>
      <c r="BX86" s="761"/>
    </row>
    <row r="87" spans="2:76" s="74" customFormat="1" ht="20.25" customHeight="1">
      <c r="B87" s="720" t="s">
        <v>352</v>
      </c>
      <c r="C87" s="721"/>
      <c r="D87" s="726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7"/>
      <c r="S87" s="727"/>
      <c r="T87" s="727"/>
      <c r="U87" s="727"/>
      <c r="V87" s="727"/>
      <c r="W87" s="728"/>
      <c r="X87" s="735"/>
      <c r="Y87" s="736"/>
      <c r="Z87" s="736"/>
      <c r="AA87" s="736"/>
      <c r="AB87" s="736"/>
      <c r="AC87" s="736"/>
      <c r="AD87" s="736"/>
      <c r="AE87" s="736"/>
      <c r="AF87" s="736"/>
      <c r="AG87" s="736"/>
      <c r="AH87" s="736"/>
      <c r="AI87" s="736"/>
      <c r="AJ87" s="736"/>
      <c r="AK87" s="736"/>
      <c r="AL87" s="736"/>
      <c r="AM87" s="736"/>
      <c r="AN87" s="736"/>
      <c r="AO87" s="736"/>
      <c r="AP87" s="736"/>
      <c r="AQ87" s="736"/>
      <c r="AR87" s="736"/>
      <c r="AS87" s="736"/>
      <c r="AT87" s="736"/>
      <c r="AU87" s="736"/>
      <c r="AV87" s="736"/>
      <c r="AW87" s="736"/>
      <c r="AX87" s="736"/>
      <c r="AY87" s="736"/>
      <c r="AZ87" s="736"/>
      <c r="BA87" s="736"/>
      <c r="BB87" s="736"/>
      <c r="BC87" s="736"/>
      <c r="BD87" s="736"/>
      <c r="BE87" s="736"/>
      <c r="BF87" s="736"/>
      <c r="BG87" s="736"/>
      <c r="BH87" s="736"/>
      <c r="BI87" s="736"/>
      <c r="BJ87" s="737"/>
      <c r="BK87" s="744"/>
      <c r="BL87" s="745"/>
      <c r="BM87" s="745"/>
      <c r="BN87" s="745"/>
      <c r="BO87" s="746"/>
      <c r="BP87" s="753"/>
      <c r="BQ87" s="754"/>
      <c r="BR87" s="754"/>
      <c r="BS87" s="754"/>
      <c r="BT87" s="754"/>
      <c r="BU87" s="754"/>
      <c r="BV87" s="754"/>
      <c r="BW87" s="754"/>
      <c r="BX87" s="755"/>
    </row>
    <row r="88" spans="2:76" s="74" customFormat="1" ht="20.25" customHeight="1">
      <c r="B88" s="722"/>
      <c r="C88" s="723"/>
      <c r="D88" s="729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0"/>
      <c r="Q88" s="730"/>
      <c r="R88" s="730"/>
      <c r="S88" s="730"/>
      <c r="T88" s="730"/>
      <c r="U88" s="730"/>
      <c r="V88" s="730"/>
      <c r="W88" s="731"/>
      <c r="X88" s="738"/>
      <c r="Y88" s="739"/>
      <c r="Z88" s="739"/>
      <c r="AA88" s="739"/>
      <c r="AB88" s="739"/>
      <c r="AC88" s="739"/>
      <c r="AD88" s="739"/>
      <c r="AE88" s="739"/>
      <c r="AF88" s="739"/>
      <c r="AG88" s="739"/>
      <c r="AH88" s="739"/>
      <c r="AI88" s="739"/>
      <c r="AJ88" s="739"/>
      <c r="AK88" s="739"/>
      <c r="AL88" s="739"/>
      <c r="AM88" s="739"/>
      <c r="AN88" s="739"/>
      <c r="AO88" s="739"/>
      <c r="AP88" s="739"/>
      <c r="AQ88" s="739"/>
      <c r="AR88" s="739"/>
      <c r="AS88" s="739"/>
      <c r="AT88" s="739"/>
      <c r="AU88" s="739"/>
      <c r="AV88" s="739"/>
      <c r="AW88" s="739"/>
      <c r="AX88" s="739"/>
      <c r="AY88" s="739"/>
      <c r="AZ88" s="739"/>
      <c r="BA88" s="739"/>
      <c r="BB88" s="739"/>
      <c r="BC88" s="739"/>
      <c r="BD88" s="739"/>
      <c r="BE88" s="739"/>
      <c r="BF88" s="739"/>
      <c r="BG88" s="739"/>
      <c r="BH88" s="739"/>
      <c r="BI88" s="739"/>
      <c r="BJ88" s="740"/>
      <c r="BK88" s="747"/>
      <c r="BL88" s="748"/>
      <c r="BM88" s="748"/>
      <c r="BN88" s="748"/>
      <c r="BO88" s="749"/>
      <c r="BP88" s="756"/>
      <c r="BQ88" s="757"/>
      <c r="BR88" s="757"/>
      <c r="BS88" s="757"/>
      <c r="BT88" s="757"/>
      <c r="BU88" s="757"/>
      <c r="BV88" s="757"/>
      <c r="BW88" s="757"/>
      <c r="BX88" s="758"/>
    </row>
    <row r="89" spans="2:76" s="74" customFormat="1" ht="20.25" customHeight="1">
      <c r="B89" s="722"/>
      <c r="C89" s="723"/>
      <c r="D89" s="729"/>
      <c r="E89" s="730"/>
      <c r="F89" s="730"/>
      <c r="G89" s="730"/>
      <c r="H89" s="730"/>
      <c r="I89" s="730"/>
      <c r="J89" s="730"/>
      <c r="K89" s="730"/>
      <c r="L89" s="730"/>
      <c r="M89" s="730"/>
      <c r="N89" s="730"/>
      <c r="O89" s="730"/>
      <c r="P89" s="730"/>
      <c r="Q89" s="730"/>
      <c r="R89" s="730"/>
      <c r="S89" s="730"/>
      <c r="T89" s="730"/>
      <c r="U89" s="730"/>
      <c r="V89" s="730"/>
      <c r="W89" s="731"/>
      <c r="X89" s="738"/>
      <c r="Y89" s="739"/>
      <c r="Z89" s="739"/>
      <c r="AA89" s="739"/>
      <c r="AB89" s="739"/>
      <c r="AC89" s="739"/>
      <c r="AD89" s="739"/>
      <c r="AE89" s="739"/>
      <c r="AF89" s="739"/>
      <c r="AG89" s="739"/>
      <c r="AH89" s="739"/>
      <c r="AI89" s="739"/>
      <c r="AJ89" s="739"/>
      <c r="AK89" s="739"/>
      <c r="AL89" s="739"/>
      <c r="AM89" s="739"/>
      <c r="AN89" s="739"/>
      <c r="AO89" s="739"/>
      <c r="AP89" s="739"/>
      <c r="AQ89" s="739"/>
      <c r="AR89" s="739"/>
      <c r="AS89" s="739"/>
      <c r="AT89" s="739"/>
      <c r="AU89" s="739"/>
      <c r="AV89" s="739"/>
      <c r="AW89" s="739"/>
      <c r="AX89" s="739"/>
      <c r="AY89" s="739"/>
      <c r="AZ89" s="739"/>
      <c r="BA89" s="739"/>
      <c r="BB89" s="739"/>
      <c r="BC89" s="739"/>
      <c r="BD89" s="739"/>
      <c r="BE89" s="739"/>
      <c r="BF89" s="739"/>
      <c r="BG89" s="739"/>
      <c r="BH89" s="739"/>
      <c r="BI89" s="739"/>
      <c r="BJ89" s="740"/>
      <c r="BK89" s="747"/>
      <c r="BL89" s="748"/>
      <c r="BM89" s="748"/>
      <c r="BN89" s="748"/>
      <c r="BO89" s="749"/>
      <c r="BP89" s="756"/>
      <c r="BQ89" s="757"/>
      <c r="BR89" s="757"/>
      <c r="BS89" s="757"/>
      <c r="BT89" s="757"/>
      <c r="BU89" s="757"/>
      <c r="BV89" s="757"/>
      <c r="BW89" s="757"/>
      <c r="BX89" s="758"/>
    </row>
    <row r="90" spans="2:76" s="74" customFormat="1" ht="20.25" customHeight="1">
      <c r="B90" s="722"/>
      <c r="C90" s="723"/>
      <c r="D90" s="729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1"/>
      <c r="X90" s="738"/>
      <c r="Y90" s="739"/>
      <c r="Z90" s="739"/>
      <c r="AA90" s="739"/>
      <c r="AB90" s="739"/>
      <c r="AC90" s="739"/>
      <c r="AD90" s="739"/>
      <c r="AE90" s="739"/>
      <c r="AF90" s="739"/>
      <c r="AG90" s="739"/>
      <c r="AH90" s="739"/>
      <c r="AI90" s="739"/>
      <c r="AJ90" s="739"/>
      <c r="AK90" s="739"/>
      <c r="AL90" s="739"/>
      <c r="AM90" s="739"/>
      <c r="AN90" s="739"/>
      <c r="AO90" s="739"/>
      <c r="AP90" s="739"/>
      <c r="AQ90" s="739"/>
      <c r="AR90" s="739"/>
      <c r="AS90" s="739"/>
      <c r="AT90" s="739"/>
      <c r="AU90" s="739"/>
      <c r="AV90" s="739"/>
      <c r="AW90" s="739"/>
      <c r="AX90" s="739"/>
      <c r="AY90" s="739"/>
      <c r="AZ90" s="739"/>
      <c r="BA90" s="739"/>
      <c r="BB90" s="739"/>
      <c r="BC90" s="739"/>
      <c r="BD90" s="739"/>
      <c r="BE90" s="739"/>
      <c r="BF90" s="739"/>
      <c r="BG90" s="739"/>
      <c r="BH90" s="739"/>
      <c r="BI90" s="739"/>
      <c r="BJ90" s="740"/>
      <c r="BK90" s="747"/>
      <c r="BL90" s="748"/>
      <c r="BM90" s="748"/>
      <c r="BN90" s="748"/>
      <c r="BO90" s="749"/>
      <c r="BP90" s="756"/>
      <c r="BQ90" s="757"/>
      <c r="BR90" s="757"/>
      <c r="BS90" s="757"/>
      <c r="BT90" s="757"/>
      <c r="BU90" s="757"/>
      <c r="BV90" s="757"/>
      <c r="BW90" s="757"/>
      <c r="BX90" s="758"/>
    </row>
    <row r="91" spans="2:76" s="74" customFormat="1" ht="20.25" customHeight="1">
      <c r="B91" s="722"/>
      <c r="C91" s="723"/>
      <c r="D91" s="729"/>
      <c r="E91" s="730"/>
      <c r="F91" s="730"/>
      <c r="G91" s="730"/>
      <c r="H91" s="730"/>
      <c r="I91" s="730"/>
      <c r="J91" s="730"/>
      <c r="K91" s="730"/>
      <c r="L91" s="730"/>
      <c r="M91" s="730"/>
      <c r="N91" s="730"/>
      <c r="O91" s="730"/>
      <c r="P91" s="730"/>
      <c r="Q91" s="730"/>
      <c r="R91" s="730"/>
      <c r="S91" s="730"/>
      <c r="T91" s="730"/>
      <c r="U91" s="730"/>
      <c r="V91" s="730"/>
      <c r="W91" s="731"/>
      <c r="X91" s="738"/>
      <c r="Y91" s="739"/>
      <c r="Z91" s="739"/>
      <c r="AA91" s="739"/>
      <c r="AB91" s="739"/>
      <c r="AC91" s="739"/>
      <c r="AD91" s="739"/>
      <c r="AE91" s="739"/>
      <c r="AF91" s="739"/>
      <c r="AG91" s="739"/>
      <c r="AH91" s="739"/>
      <c r="AI91" s="739"/>
      <c r="AJ91" s="739"/>
      <c r="AK91" s="739"/>
      <c r="AL91" s="739"/>
      <c r="AM91" s="739"/>
      <c r="AN91" s="739"/>
      <c r="AO91" s="739"/>
      <c r="AP91" s="739"/>
      <c r="AQ91" s="739"/>
      <c r="AR91" s="739"/>
      <c r="AS91" s="739"/>
      <c r="AT91" s="739"/>
      <c r="AU91" s="739"/>
      <c r="AV91" s="739"/>
      <c r="AW91" s="739"/>
      <c r="AX91" s="739"/>
      <c r="AY91" s="739"/>
      <c r="AZ91" s="739"/>
      <c r="BA91" s="739"/>
      <c r="BB91" s="739"/>
      <c r="BC91" s="739"/>
      <c r="BD91" s="739"/>
      <c r="BE91" s="739"/>
      <c r="BF91" s="739"/>
      <c r="BG91" s="739"/>
      <c r="BH91" s="739"/>
      <c r="BI91" s="739"/>
      <c r="BJ91" s="740"/>
      <c r="BK91" s="747"/>
      <c r="BL91" s="748"/>
      <c r="BM91" s="748"/>
      <c r="BN91" s="748"/>
      <c r="BO91" s="749"/>
      <c r="BP91" s="756"/>
      <c r="BQ91" s="757"/>
      <c r="BR91" s="757"/>
      <c r="BS91" s="757"/>
      <c r="BT91" s="757"/>
      <c r="BU91" s="757"/>
      <c r="BV91" s="757"/>
      <c r="BW91" s="757"/>
      <c r="BX91" s="758"/>
    </row>
    <row r="92" spans="2:76" s="74" customFormat="1" ht="20.25" customHeight="1">
      <c r="B92" s="724"/>
      <c r="C92" s="725"/>
      <c r="D92" s="732"/>
      <c r="E92" s="733"/>
      <c r="F92" s="733"/>
      <c r="G92" s="733"/>
      <c r="H92" s="733"/>
      <c r="I92" s="733"/>
      <c r="J92" s="733"/>
      <c r="K92" s="733"/>
      <c r="L92" s="733"/>
      <c r="M92" s="733"/>
      <c r="N92" s="733"/>
      <c r="O92" s="733"/>
      <c r="P92" s="733"/>
      <c r="Q92" s="733"/>
      <c r="R92" s="733"/>
      <c r="S92" s="733"/>
      <c r="T92" s="733"/>
      <c r="U92" s="733"/>
      <c r="V92" s="733"/>
      <c r="W92" s="734"/>
      <c r="X92" s="741"/>
      <c r="Y92" s="742"/>
      <c r="Z92" s="742"/>
      <c r="AA92" s="742"/>
      <c r="AB92" s="742"/>
      <c r="AC92" s="742"/>
      <c r="AD92" s="742"/>
      <c r="AE92" s="742"/>
      <c r="AF92" s="742"/>
      <c r="AG92" s="742"/>
      <c r="AH92" s="742"/>
      <c r="AI92" s="742"/>
      <c r="AJ92" s="742"/>
      <c r="AK92" s="742"/>
      <c r="AL92" s="742"/>
      <c r="AM92" s="742"/>
      <c r="AN92" s="742"/>
      <c r="AO92" s="742"/>
      <c r="AP92" s="742"/>
      <c r="AQ92" s="742"/>
      <c r="AR92" s="742"/>
      <c r="AS92" s="742"/>
      <c r="AT92" s="742"/>
      <c r="AU92" s="742"/>
      <c r="AV92" s="742"/>
      <c r="AW92" s="742"/>
      <c r="AX92" s="742"/>
      <c r="AY92" s="742"/>
      <c r="AZ92" s="742"/>
      <c r="BA92" s="742"/>
      <c r="BB92" s="742"/>
      <c r="BC92" s="742"/>
      <c r="BD92" s="742"/>
      <c r="BE92" s="742"/>
      <c r="BF92" s="742"/>
      <c r="BG92" s="742"/>
      <c r="BH92" s="742"/>
      <c r="BI92" s="742"/>
      <c r="BJ92" s="743"/>
      <c r="BK92" s="750"/>
      <c r="BL92" s="751"/>
      <c r="BM92" s="751"/>
      <c r="BN92" s="751"/>
      <c r="BO92" s="752"/>
      <c r="BP92" s="759"/>
      <c r="BQ92" s="760"/>
      <c r="BR92" s="760"/>
      <c r="BS92" s="760"/>
      <c r="BT92" s="760"/>
      <c r="BU92" s="760"/>
      <c r="BV92" s="760"/>
      <c r="BW92" s="760"/>
      <c r="BX92" s="761"/>
    </row>
    <row r="93" spans="2:76" s="74" customFormat="1" ht="20.25" customHeight="1">
      <c r="B93" s="720" t="s">
        <v>353</v>
      </c>
      <c r="C93" s="721"/>
      <c r="D93" s="726"/>
      <c r="E93" s="727"/>
      <c r="F93" s="727"/>
      <c r="G93" s="727"/>
      <c r="H93" s="727"/>
      <c r="I93" s="727"/>
      <c r="J93" s="727"/>
      <c r="K93" s="727"/>
      <c r="L93" s="727"/>
      <c r="M93" s="727"/>
      <c r="N93" s="727"/>
      <c r="O93" s="727"/>
      <c r="P93" s="727"/>
      <c r="Q93" s="727"/>
      <c r="R93" s="727"/>
      <c r="S93" s="727"/>
      <c r="T93" s="727"/>
      <c r="U93" s="727"/>
      <c r="V93" s="727"/>
      <c r="W93" s="728"/>
      <c r="X93" s="735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7"/>
      <c r="BK93" s="744"/>
      <c r="BL93" s="745"/>
      <c r="BM93" s="745"/>
      <c r="BN93" s="745"/>
      <c r="BO93" s="746"/>
      <c r="BP93" s="753"/>
      <c r="BQ93" s="754"/>
      <c r="BR93" s="754"/>
      <c r="BS93" s="754"/>
      <c r="BT93" s="754"/>
      <c r="BU93" s="754"/>
      <c r="BV93" s="754"/>
      <c r="BW93" s="754"/>
      <c r="BX93" s="755"/>
    </row>
    <row r="94" spans="2:76" s="74" customFormat="1" ht="20.25" customHeight="1">
      <c r="B94" s="722"/>
      <c r="C94" s="723"/>
      <c r="D94" s="729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1"/>
      <c r="X94" s="738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39"/>
      <c r="AN94" s="739"/>
      <c r="AO94" s="739"/>
      <c r="AP94" s="739"/>
      <c r="AQ94" s="739"/>
      <c r="AR94" s="739"/>
      <c r="AS94" s="739"/>
      <c r="AT94" s="739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40"/>
      <c r="BK94" s="747"/>
      <c r="BL94" s="748"/>
      <c r="BM94" s="748"/>
      <c r="BN94" s="748"/>
      <c r="BO94" s="749"/>
      <c r="BP94" s="756"/>
      <c r="BQ94" s="757"/>
      <c r="BR94" s="757"/>
      <c r="BS94" s="757"/>
      <c r="BT94" s="757"/>
      <c r="BU94" s="757"/>
      <c r="BV94" s="757"/>
      <c r="BW94" s="757"/>
      <c r="BX94" s="758"/>
    </row>
    <row r="95" spans="2:76" s="74" customFormat="1" ht="20.25" customHeight="1">
      <c r="B95" s="722"/>
      <c r="C95" s="723"/>
      <c r="D95" s="729"/>
      <c r="E95" s="730"/>
      <c r="F95" s="730"/>
      <c r="G95" s="730"/>
      <c r="H95" s="730"/>
      <c r="I95" s="730"/>
      <c r="J95" s="730"/>
      <c r="K95" s="730"/>
      <c r="L95" s="730"/>
      <c r="M95" s="730"/>
      <c r="N95" s="730"/>
      <c r="O95" s="730"/>
      <c r="P95" s="730"/>
      <c r="Q95" s="730"/>
      <c r="R95" s="730"/>
      <c r="S95" s="730"/>
      <c r="T95" s="730"/>
      <c r="U95" s="730"/>
      <c r="V95" s="730"/>
      <c r="W95" s="731"/>
      <c r="X95" s="738"/>
      <c r="Y95" s="739"/>
      <c r="Z95" s="739"/>
      <c r="AA95" s="739"/>
      <c r="AB95" s="739"/>
      <c r="AC95" s="739"/>
      <c r="AD95" s="739"/>
      <c r="AE95" s="739"/>
      <c r="AF95" s="739"/>
      <c r="AG95" s="739"/>
      <c r="AH95" s="739"/>
      <c r="AI95" s="739"/>
      <c r="AJ95" s="739"/>
      <c r="AK95" s="739"/>
      <c r="AL95" s="739"/>
      <c r="AM95" s="739"/>
      <c r="AN95" s="739"/>
      <c r="AO95" s="739"/>
      <c r="AP95" s="739"/>
      <c r="AQ95" s="739"/>
      <c r="AR95" s="739"/>
      <c r="AS95" s="739"/>
      <c r="AT95" s="739"/>
      <c r="AU95" s="739"/>
      <c r="AV95" s="739"/>
      <c r="AW95" s="739"/>
      <c r="AX95" s="739"/>
      <c r="AY95" s="739"/>
      <c r="AZ95" s="739"/>
      <c r="BA95" s="739"/>
      <c r="BB95" s="739"/>
      <c r="BC95" s="739"/>
      <c r="BD95" s="739"/>
      <c r="BE95" s="739"/>
      <c r="BF95" s="739"/>
      <c r="BG95" s="739"/>
      <c r="BH95" s="739"/>
      <c r="BI95" s="739"/>
      <c r="BJ95" s="740"/>
      <c r="BK95" s="747"/>
      <c r="BL95" s="748"/>
      <c r="BM95" s="748"/>
      <c r="BN95" s="748"/>
      <c r="BO95" s="749"/>
      <c r="BP95" s="756"/>
      <c r="BQ95" s="757"/>
      <c r="BR95" s="757"/>
      <c r="BS95" s="757"/>
      <c r="BT95" s="757"/>
      <c r="BU95" s="757"/>
      <c r="BV95" s="757"/>
      <c r="BW95" s="757"/>
      <c r="BX95" s="758"/>
    </row>
    <row r="96" spans="2:76" s="74" customFormat="1" ht="20.25" customHeight="1">
      <c r="B96" s="722"/>
      <c r="C96" s="723"/>
      <c r="D96" s="729"/>
      <c r="E96" s="730"/>
      <c r="F96" s="730"/>
      <c r="G96" s="730"/>
      <c r="H96" s="730"/>
      <c r="I96" s="730"/>
      <c r="J96" s="730"/>
      <c r="K96" s="730"/>
      <c r="L96" s="730"/>
      <c r="M96" s="730"/>
      <c r="N96" s="730"/>
      <c r="O96" s="730"/>
      <c r="P96" s="730"/>
      <c r="Q96" s="730"/>
      <c r="R96" s="730"/>
      <c r="S96" s="730"/>
      <c r="T96" s="730"/>
      <c r="U96" s="730"/>
      <c r="V96" s="730"/>
      <c r="W96" s="731"/>
      <c r="X96" s="738"/>
      <c r="Y96" s="739"/>
      <c r="Z96" s="739"/>
      <c r="AA96" s="739"/>
      <c r="AB96" s="739"/>
      <c r="AC96" s="739"/>
      <c r="AD96" s="739"/>
      <c r="AE96" s="739"/>
      <c r="AF96" s="739"/>
      <c r="AG96" s="739"/>
      <c r="AH96" s="739"/>
      <c r="AI96" s="739"/>
      <c r="AJ96" s="739"/>
      <c r="AK96" s="739"/>
      <c r="AL96" s="739"/>
      <c r="AM96" s="739"/>
      <c r="AN96" s="739"/>
      <c r="AO96" s="739"/>
      <c r="AP96" s="739"/>
      <c r="AQ96" s="739"/>
      <c r="AR96" s="739"/>
      <c r="AS96" s="739"/>
      <c r="AT96" s="739"/>
      <c r="AU96" s="739"/>
      <c r="AV96" s="739"/>
      <c r="AW96" s="739"/>
      <c r="AX96" s="739"/>
      <c r="AY96" s="739"/>
      <c r="AZ96" s="739"/>
      <c r="BA96" s="739"/>
      <c r="BB96" s="739"/>
      <c r="BC96" s="739"/>
      <c r="BD96" s="739"/>
      <c r="BE96" s="739"/>
      <c r="BF96" s="739"/>
      <c r="BG96" s="739"/>
      <c r="BH96" s="739"/>
      <c r="BI96" s="739"/>
      <c r="BJ96" s="740"/>
      <c r="BK96" s="747"/>
      <c r="BL96" s="748"/>
      <c r="BM96" s="748"/>
      <c r="BN96" s="748"/>
      <c r="BO96" s="749"/>
      <c r="BP96" s="756"/>
      <c r="BQ96" s="757"/>
      <c r="BR96" s="757"/>
      <c r="BS96" s="757"/>
      <c r="BT96" s="757"/>
      <c r="BU96" s="757"/>
      <c r="BV96" s="757"/>
      <c r="BW96" s="757"/>
      <c r="BX96" s="758"/>
    </row>
    <row r="97" spans="2:76" s="74" customFormat="1" ht="20.25" customHeight="1">
      <c r="B97" s="722"/>
      <c r="C97" s="723"/>
      <c r="D97" s="729"/>
      <c r="E97" s="730"/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730"/>
      <c r="W97" s="731"/>
      <c r="X97" s="738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39"/>
      <c r="AN97" s="739"/>
      <c r="AO97" s="739"/>
      <c r="AP97" s="739"/>
      <c r="AQ97" s="739"/>
      <c r="AR97" s="739"/>
      <c r="AS97" s="739"/>
      <c r="AT97" s="739"/>
      <c r="AU97" s="739"/>
      <c r="AV97" s="739"/>
      <c r="AW97" s="739"/>
      <c r="AX97" s="739"/>
      <c r="AY97" s="739"/>
      <c r="AZ97" s="739"/>
      <c r="BA97" s="739"/>
      <c r="BB97" s="739"/>
      <c r="BC97" s="739"/>
      <c r="BD97" s="739"/>
      <c r="BE97" s="739"/>
      <c r="BF97" s="739"/>
      <c r="BG97" s="739"/>
      <c r="BH97" s="739"/>
      <c r="BI97" s="739"/>
      <c r="BJ97" s="740"/>
      <c r="BK97" s="747"/>
      <c r="BL97" s="748"/>
      <c r="BM97" s="748"/>
      <c r="BN97" s="748"/>
      <c r="BO97" s="749"/>
      <c r="BP97" s="756"/>
      <c r="BQ97" s="757"/>
      <c r="BR97" s="757"/>
      <c r="BS97" s="757"/>
      <c r="BT97" s="757"/>
      <c r="BU97" s="757"/>
      <c r="BV97" s="757"/>
      <c r="BW97" s="757"/>
      <c r="BX97" s="758"/>
    </row>
    <row r="98" spans="2:76" s="74" customFormat="1" ht="20.25" customHeight="1">
      <c r="B98" s="724"/>
      <c r="C98" s="725"/>
      <c r="D98" s="732"/>
      <c r="E98" s="733"/>
      <c r="F98" s="733"/>
      <c r="G98" s="733"/>
      <c r="H98" s="733"/>
      <c r="I98" s="733"/>
      <c r="J98" s="733"/>
      <c r="K98" s="733"/>
      <c r="L98" s="733"/>
      <c r="M98" s="733"/>
      <c r="N98" s="733"/>
      <c r="O98" s="733"/>
      <c r="P98" s="733"/>
      <c r="Q98" s="733"/>
      <c r="R98" s="733"/>
      <c r="S98" s="733"/>
      <c r="T98" s="733"/>
      <c r="U98" s="733"/>
      <c r="V98" s="733"/>
      <c r="W98" s="734"/>
      <c r="X98" s="741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42"/>
      <c r="AJ98" s="742"/>
      <c r="AK98" s="742"/>
      <c r="AL98" s="742"/>
      <c r="AM98" s="742"/>
      <c r="AN98" s="742"/>
      <c r="AO98" s="742"/>
      <c r="AP98" s="742"/>
      <c r="AQ98" s="742"/>
      <c r="AR98" s="742"/>
      <c r="AS98" s="742"/>
      <c r="AT98" s="742"/>
      <c r="AU98" s="742"/>
      <c r="AV98" s="742"/>
      <c r="AW98" s="742"/>
      <c r="AX98" s="742"/>
      <c r="AY98" s="742"/>
      <c r="AZ98" s="742"/>
      <c r="BA98" s="742"/>
      <c r="BB98" s="742"/>
      <c r="BC98" s="742"/>
      <c r="BD98" s="742"/>
      <c r="BE98" s="742"/>
      <c r="BF98" s="742"/>
      <c r="BG98" s="742"/>
      <c r="BH98" s="742"/>
      <c r="BI98" s="742"/>
      <c r="BJ98" s="743"/>
      <c r="BK98" s="750"/>
      <c r="BL98" s="751"/>
      <c r="BM98" s="751"/>
      <c r="BN98" s="751"/>
      <c r="BO98" s="752"/>
      <c r="BP98" s="759"/>
      <c r="BQ98" s="760"/>
      <c r="BR98" s="760"/>
      <c r="BS98" s="760"/>
      <c r="BT98" s="760"/>
      <c r="BU98" s="760"/>
      <c r="BV98" s="760"/>
      <c r="BW98" s="760"/>
      <c r="BX98" s="761"/>
    </row>
    <row r="99" spans="2:76" s="74" customFormat="1" ht="20.25" customHeight="1">
      <c r="B99" s="720" t="s">
        <v>354</v>
      </c>
      <c r="C99" s="721"/>
      <c r="D99" s="726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727"/>
      <c r="R99" s="727"/>
      <c r="S99" s="727"/>
      <c r="T99" s="727"/>
      <c r="U99" s="727"/>
      <c r="V99" s="727"/>
      <c r="W99" s="728"/>
      <c r="X99" s="735"/>
      <c r="Y99" s="736"/>
      <c r="Z99" s="736"/>
      <c r="AA99" s="736"/>
      <c r="AB99" s="736"/>
      <c r="AC99" s="736"/>
      <c r="AD99" s="736"/>
      <c r="AE99" s="736"/>
      <c r="AF99" s="736"/>
      <c r="AG99" s="736"/>
      <c r="AH99" s="736"/>
      <c r="AI99" s="736"/>
      <c r="AJ99" s="736"/>
      <c r="AK99" s="736"/>
      <c r="AL99" s="736"/>
      <c r="AM99" s="736"/>
      <c r="AN99" s="736"/>
      <c r="AO99" s="736"/>
      <c r="AP99" s="736"/>
      <c r="AQ99" s="736"/>
      <c r="AR99" s="736"/>
      <c r="AS99" s="736"/>
      <c r="AT99" s="736"/>
      <c r="AU99" s="736"/>
      <c r="AV99" s="736"/>
      <c r="AW99" s="736"/>
      <c r="AX99" s="736"/>
      <c r="AY99" s="736"/>
      <c r="AZ99" s="736"/>
      <c r="BA99" s="736"/>
      <c r="BB99" s="736"/>
      <c r="BC99" s="736"/>
      <c r="BD99" s="736"/>
      <c r="BE99" s="736"/>
      <c r="BF99" s="736"/>
      <c r="BG99" s="736"/>
      <c r="BH99" s="736"/>
      <c r="BI99" s="736"/>
      <c r="BJ99" s="737"/>
      <c r="BK99" s="744"/>
      <c r="BL99" s="745"/>
      <c r="BM99" s="745"/>
      <c r="BN99" s="745"/>
      <c r="BO99" s="746"/>
      <c r="BP99" s="753"/>
      <c r="BQ99" s="754"/>
      <c r="BR99" s="754"/>
      <c r="BS99" s="754"/>
      <c r="BT99" s="754"/>
      <c r="BU99" s="754"/>
      <c r="BV99" s="754"/>
      <c r="BW99" s="754"/>
      <c r="BX99" s="755"/>
    </row>
    <row r="100" spans="2:76" s="74" customFormat="1" ht="20.25" customHeight="1">
      <c r="B100" s="722"/>
      <c r="C100" s="723"/>
      <c r="D100" s="729"/>
      <c r="E100" s="730"/>
      <c r="F100" s="730"/>
      <c r="G100" s="730"/>
      <c r="H100" s="730"/>
      <c r="I100" s="730"/>
      <c r="J100" s="730"/>
      <c r="K100" s="730"/>
      <c r="L100" s="730"/>
      <c r="M100" s="730"/>
      <c r="N100" s="730"/>
      <c r="O100" s="730"/>
      <c r="P100" s="730"/>
      <c r="Q100" s="730"/>
      <c r="R100" s="730"/>
      <c r="S100" s="730"/>
      <c r="T100" s="730"/>
      <c r="U100" s="730"/>
      <c r="V100" s="730"/>
      <c r="W100" s="731"/>
      <c r="X100" s="738"/>
      <c r="Y100" s="739"/>
      <c r="Z100" s="739"/>
      <c r="AA100" s="739"/>
      <c r="AB100" s="739"/>
      <c r="AC100" s="739"/>
      <c r="AD100" s="739"/>
      <c r="AE100" s="739"/>
      <c r="AF100" s="739"/>
      <c r="AG100" s="739"/>
      <c r="AH100" s="739"/>
      <c r="AI100" s="739"/>
      <c r="AJ100" s="739"/>
      <c r="AK100" s="739"/>
      <c r="AL100" s="739"/>
      <c r="AM100" s="739"/>
      <c r="AN100" s="739"/>
      <c r="AO100" s="739"/>
      <c r="AP100" s="739"/>
      <c r="AQ100" s="739"/>
      <c r="AR100" s="739"/>
      <c r="AS100" s="739"/>
      <c r="AT100" s="739"/>
      <c r="AU100" s="739"/>
      <c r="AV100" s="739"/>
      <c r="AW100" s="739"/>
      <c r="AX100" s="739"/>
      <c r="AY100" s="739"/>
      <c r="AZ100" s="739"/>
      <c r="BA100" s="739"/>
      <c r="BB100" s="739"/>
      <c r="BC100" s="739"/>
      <c r="BD100" s="739"/>
      <c r="BE100" s="739"/>
      <c r="BF100" s="739"/>
      <c r="BG100" s="739"/>
      <c r="BH100" s="739"/>
      <c r="BI100" s="739"/>
      <c r="BJ100" s="740"/>
      <c r="BK100" s="747"/>
      <c r="BL100" s="748"/>
      <c r="BM100" s="748"/>
      <c r="BN100" s="748"/>
      <c r="BO100" s="749"/>
      <c r="BP100" s="756"/>
      <c r="BQ100" s="757"/>
      <c r="BR100" s="757"/>
      <c r="BS100" s="757"/>
      <c r="BT100" s="757"/>
      <c r="BU100" s="757"/>
      <c r="BV100" s="757"/>
      <c r="BW100" s="757"/>
      <c r="BX100" s="758"/>
    </row>
    <row r="101" spans="2:76" s="74" customFormat="1" ht="20.25" customHeight="1">
      <c r="B101" s="722"/>
      <c r="C101" s="723"/>
      <c r="D101" s="729"/>
      <c r="E101" s="730"/>
      <c r="F101" s="730"/>
      <c r="G101" s="730"/>
      <c r="H101" s="730"/>
      <c r="I101" s="730"/>
      <c r="J101" s="730"/>
      <c r="K101" s="730"/>
      <c r="L101" s="730"/>
      <c r="M101" s="730"/>
      <c r="N101" s="730"/>
      <c r="O101" s="730"/>
      <c r="P101" s="730"/>
      <c r="Q101" s="730"/>
      <c r="R101" s="730"/>
      <c r="S101" s="730"/>
      <c r="T101" s="730"/>
      <c r="U101" s="730"/>
      <c r="V101" s="730"/>
      <c r="W101" s="731"/>
      <c r="X101" s="738"/>
      <c r="Y101" s="739"/>
      <c r="Z101" s="739"/>
      <c r="AA101" s="739"/>
      <c r="AB101" s="739"/>
      <c r="AC101" s="739"/>
      <c r="AD101" s="739"/>
      <c r="AE101" s="739"/>
      <c r="AF101" s="739"/>
      <c r="AG101" s="739"/>
      <c r="AH101" s="739"/>
      <c r="AI101" s="739"/>
      <c r="AJ101" s="739"/>
      <c r="AK101" s="739"/>
      <c r="AL101" s="739"/>
      <c r="AM101" s="739"/>
      <c r="AN101" s="739"/>
      <c r="AO101" s="739"/>
      <c r="AP101" s="739"/>
      <c r="AQ101" s="739"/>
      <c r="AR101" s="739"/>
      <c r="AS101" s="739"/>
      <c r="AT101" s="739"/>
      <c r="AU101" s="739"/>
      <c r="AV101" s="739"/>
      <c r="AW101" s="739"/>
      <c r="AX101" s="739"/>
      <c r="AY101" s="739"/>
      <c r="AZ101" s="739"/>
      <c r="BA101" s="739"/>
      <c r="BB101" s="739"/>
      <c r="BC101" s="739"/>
      <c r="BD101" s="739"/>
      <c r="BE101" s="739"/>
      <c r="BF101" s="739"/>
      <c r="BG101" s="739"/>
      <c r="BH101" s="739"/>
      <c r="BI101" s="739"/>
      <c r="BJ101" s="740"/>
      <c r="BK101" s="747"/>
      <c r="BL101" s="748"/>
      <c r="BM101" s="748"/>
      <c r="BN101" s="748"/>
      <c r="BO101" s="749"/>
      <c r="BP101" s="756"/>
      <c r="BQ101" s="757"/>
      <c r="BR101" s="757"/>
      <c r="BS101" s="757"/>
      <c r="BT101" s="757"/>
      <c r="BU101" s="757"/>
      <c r="BV101" s="757"/>
      <c r="BW101" s="757"/>
      <c r="BX101" s="758"/>
    </row>
    <row r="102" spans="2:76" s="74" customFormat="1" ht="20.25" customHeight="1">
      <c r="B102" s="722"/>
      <c r="C102" s="723"/>
      <c r="D102" s="729"/>
      <c r="E102" s="730"/>
      <c r="F102" s="730"/>
      <c r="G102" s="730"/>
      <c r="H102" s="730"/>
      <c r="I102" s="730"/>
      <c r="J102" s="730"/>
      <c r="K102" s="730"/>
      <c r="L102" s="730"/>
      <c r="M102" s="730"/>
      <c r="N102" s="730"/>
      <c r="O102" s="730"/>
      <c r="P102" s="730"/>
      <c r="Q102" s="730"/>
      <c r="R102" s="730"/>
      <c r="S102" s="730"/>
      <c r="T102" s="730"/>
      <c r="U102" s="730"/>
      <c r="V102" s="730"/>
      <c r="W102" s="731"/>
      <c r="X102" s="738"/>
      <c r="Y102" s="739"/>
      <c r="Z102" s="739"/>
      <c r="AA102" s="739"/>
      <c r="AB102" s="739"/>
      <c r="AC102" s="739"/>
      <c r="AD102" s="739"/>
      <c r="AE102" s="739"/>
      <c r="AF102" s="739"/>
      <c r="AG102" s="739"/>
      <c r="AH102" s="739"/>
      <c r="AI102" s="739"/>
      <c r="AJ102" s="739"/>
      <c r="AK102" s="739"/>
      <c r="AL102" s="739"/>
      <c r="AM102" s="739"/>
      <c r="AN102" s="739"/>
      <c r="AO102" s="739"/>
      <c r="AP102" s="739"/>
      <c r="AQ102" s="739"/>
      <c r="AR102" s="739"/>
      <c r="AS102" s="739"/>
      <c r="AT102" s="739"/>
      <c r="AU102" s="739"/>
      <c r="AV102" s="739"/>
      <c r="AW102" s="739"/>
      <c r="AX102" s="739"/>
      <c r="AY102" s="739"/>
      <c r="AZ102" s="739"/>
      <c r="BA102" s="739"/>
      <c r="BB102" s="739"/>
      <c r="BC102" s="739"/>
      <c r="BD102" s="739"/>
      <c r="BE102" s="739"/>
      <c r="BF102" s="739"/>
      <c r="BG102" s="739"/>
      <c r="BH102" s="739"/>
      <c r="BI102" s="739"/>
      <c r="BJ102" s="740"/>
      <c r="BK102" s="747"/>
      <c r="BL102" s="748"/>
      <c r="BM102" s="748"/>
      <c r="BN102" s="748"/>
      <c r="BO102" s="749"/>
      <c r="BP102" s="756"/>
      <c r="BQ102" s="757"/>
      <c r="BR102" s="757"/>
      <c r="BS102" s="757"/>
      <c r="BT102" s="757"/>
      <c r="BU102" s="757"/>
      <c r="BV102" s="757"/>
      <c r="BW102" s="757"/>
      <c r="BX102" s="758"/>
    </row>
    <row r="103" spans="2:76" s="74" customFormat="1" ht="20.25" customHeight="1">
      <c r="B103" s="722"/>
      <c r="C103" s="723"/>
      <c r="D103" s="729"/>
      <c r="E103" s="730"/>
      <c r="F103" s="730"/>
      <c r="G103" s="730"/>
      <c r="H103" s="730"/>
      <c r="I103" s="730"/>
      <c r="J103" s="730"/>
      <c r="K103" s="730"/>
      <c r="L103" s="730"/>
      <c r="M103" s="730"/>
      <c r="N103" s="730"/>
      <c r="O103" s="730"/>
      <c r="P103" s="730"/>
      <c r="Q103" s="730"/>
      <c r="R103" s="730"/>
      <c r="S103" s="730"/>
      <c r="T103" s="730"/>
      <c r="U103" s="730"/>
      <c r="V103" s="730"/>
      <c r="W103" s="731"/>
      <c r="X103" s="738"/>
      <c r="Y103" s="739"/>
      <c r="Z103" s="739"/>
      <c r="AA103" s="739"/>
      <c r="AB103" s="739"/>
      <c r="AC103" s="739"/>
      <c r="AD103" s="739"/>
      <c r="AE103" s="739"/>
      <c r="AF103" s="739"/>
      <c r="AG103" s="739"/>
      <c r="AH103" s="739"/>
      <c r="AI103" s="739"/>
      <c r="AJ103" s="739"/>
      <c r="AK103" s="739"/>
      <c r="AL103" s="739"/>
      <c r="AM103" s="739"/>
      <c r="AN103" s="739"/>
      <c r="AO103" s="739"/>
      <c r="AP103" s="739"/>
      <c r="AQ103" s="739"/>
      <c r="AR103" s="739"/>
      <c r="AS103" s="739"/>
      <c r="AT103" s="739"/>
      <c r="AU103" s="739"/>
      <c r="AV103" s="739"/>
      <c r="AW103" s="739"/>
      <c r="AX103" s="739"/>
      <c r="AY103" s="739"/>
      <c r="AZ103" s="739"/>
      <c r="BA103" s="739"/>
      <c r="BB103" s="739"/>
      <c r="BC103" s="739"/>
      <c r="BD103" s="739"/>
      <c r="BE103" s="739"/>
      <c r="BF103" s="739"/>
      <c r="BG103" s="739"/>
      <c r="BH103" s="739"/>
      <c r="BI103" s="739"/>
      <c r="BJ103" s="740"/>
      <c r="BK103" s="747"/>
      <c r="BL103" s="748"/>
      <c r="BM103" s="748"/>
      <c r="BN103" s="748"/>
      <c r="BO103" s="749"/>
      <c r="BP103" s="756"/>
      <c r="BQ103" s="757"/>
      <c r="BR103" s="757"/>
      <c r="BS103" s="757"/>
      <c r="BT103" s="757"/>
      <c r="BU103" s="757"/>
      <c r="BV103" s="757"/>
      <c r="BW103" s="757"/>
      <c r="BX103" s="758"/>
    </row>
    <row r="104" spans="2:76" s="74" customFormat="1" ht="20.25" customHeight="1">
      <c r="B104" s="724"/>
      <c r="C104" s="725"/>
      <c r="D104" s="732"/>
      <c r="E104" s="733"/>
      <c r="F104" s="733"/>
      <c r="G104" s="733"/>
      <c r="H104" s="733"/>
      <c r="I104" s="733"/>
      <c r="J104" s="733"/>
      <c r="K104" s="733"/>
      <c r="L104" s="733"/>
      <c r="M104" s="733"/>
      <c r="N104" s="733"/>
      <c r="O104" s="733"/>
      <c r="P104" s="733"/>
      <c r="Q104" s="733"/>
      <c r="R104" s="733"/>
      <c r="S104" s="733"/>
      <c r="T104" s="733"/>
      <c r="U104" s="733"/>
      <c r="V104" s="733"/>
      <c r="W104" s="734"/>
      <c r="X104" s="741"/>
      <c r="Y104" s="742"/>
      <c r="Z104" s="742"/>
      <c r="AA104" s="742"/>
      <c r="AB104" s="742"/>
      <c r="AC104" s="742"/>
      <c r="AD104" s="742"/>
      <c r="AE104" s="742"/>
      <c r="AF104" s="742"/>
      <c r="AG104" s="742"/>
      <c r="AH104" s="742"/>
      <c r="AI104" s="742"/>
      <c r="AJ104" s="742"/>
      <c r="AK104" s="742"/>
      <c r="AL104" s="742"/>
      <c r="AM104" s="742"/>
      <c r="AN104" s="742"/>
      <c r="AO104" s="742"/>
      <c r="AP104" s="742"/>
      <c r="AQ104" s="742"/>
      <c r="AR104" s="742"/>
      <c r="AS104" s="742"/>
      <c r="AT104" s="742"/>
      <c r="AU104" s="742"/>
      <c r="AV104" s="742"/>
      <c r="AW104" s="742"/>
      <c r="AX104" s="742"/>
      <c r="AY104" s="742"/>
      <c r="AZ104" s="742"/>
      <c r="BA104" s="742"/>
      <c r="BB104" s="742"/>
      <c r="BC104" s="742"/>
      <c r="BD104" s="742"/>
      <c r="BE104" s="742"/>
      <c r="BF104" s="742"/>
      <c r="BG104" s="742"/>
      <c r="BH104" s="742"/>
      <c r="BI104" s="742"/>
      <c r="BJ104" s="743"/>
      <c r="BK104" s="750"/>
      <c r="BL104" s="751"/>
      <c r="BM104" s="751"/>
      <c r="BN104" s="751"/>
      <c r="BO104" s="752"/>
      <c r="BP104" s="759"/>
      <c r="BQ104" s="760"/>
      <c r="BR104" s="760"/>
      <c r="BS104" s="760"/>
      <c r="BT104" s="760"/>
      <c r="BU104" s="760"/>
      <c r="BV104" s="760"/>
      <c r="BW104" s="760"/>
      <c r="BX104" s="761"/>
    </row>
    <row r="105" spans="2:76" s="74" customFormat="1" ht="20.25" customHeight="1">
      <c r="B105" s="720" t="s">
        <v>355</v>
      </c>
      <c r="C105" s="721"/>
      <c r="D105" s="726"/>
      <c r="E105" s="727"/>
      <c r="F105" s="727"/>
      <c r="G105" s="727"/>
      <c r="H105" s="727"/>
      <c r="I105" s="727"/>
      <c r="J105" s="727"/>
      <c r="K105" s="727"/>
      <c r="L105" s="727"/>
      <c r="M105" s="727"/>
      <c r="N105" s="727"/>
      <c r="O105" s="727"/>
      <c r="P105" s="727"/>
      <c r="Q105" s="727"/>
      <c r="R105" s="727"/>
      <c r="S105" s="727"/>
      <c r="T105" s="727"/>
      <c r="U105" s="727"/>
      <c r="V105" s="727"/>
      <c r="W105" s="728"/>
      <c r="X105" s="735"/>
      <c r="Y105" s="736"/>
      <c r="Z105" s="736"/>
      <c r="AA105" s="736"/>
      <c r="AB105" s="736"/>
      <c r="AC105" s="736"/>
      <c r="AD105" s="736"/>
      <c r="AE105" s="736"/>
      <c r="AF105" s="736"/>
      <c r="AG105" s="736"/>
      <c r="AH105" s="736"/>
      <c r="AI105" s="736"/>
      <c r="AJ105" s="736"/>
      <c r="AK105" s="736"/>
      <c r="AL105" s="736"/>
      <c r="AM105" s="736"/>
      <c r="AN105" s="736"/>
      <c r="AO105" s="736"/>
      <c r="AP105" s="736"/>
      <c r="AQ105" s="736"/>
      <c r="AR105" s="736"/>
      <c r="AS105" s="736"/>
      <c r="AT105" s="736"/>
      <c r="AU105" s="736"/>
      <c r="AV105" s="736"/>
      <c r="AW105" s="736"/>
      <c r="AX105" s="736"/>
      <c r="AY105" s="736"/>
      <c r="AZ105" s="736"/>
      <c r="BA105" s="736"/>
      <c r="BB105" s="736"/>
      <c r="BC105" s="736"/>
      <c r="BD105" s="736"/>
      <c r="BE105" s="736"/>
      <c r="BF105" s="736"/>
      <c r="BG105" s="736"/>
      <c r="BH105" s="736"/>
      <c r="BI105" s="736"/>
      <c r="BJ105" s="737"/>
      <c r="BK105" s="744"/>
      <c r="BL105" s="745"/>
      <c r="BM105" s="745"/>
      <c r="BN105" s="745"/>
      <c r="BO105" s="746"/>
      <c r="BP105" s="753"/>
      <c r="BQ105" s="754"/>
      <c r="BR105" s="754"/>
      <c r="BS105" s="754"/>
      <c r="BT105" s="754"/>
      <c r="BU105" s="754"/>
      <c r="BV105" s="754"/>
      <c r="BW105" s="754"/>
      <c r="BX105" s="755"/>
    </row>
    <row r="106" spans="2:76" s="74" customFormat="1" ht="20.25" customHeight="1">
      <c r="B106" s="722"/>
      <c r="C106" s="723"/>
      <c r="D106" s="729"/>
      <c r="E106" s="730"/>
      <c r="F106" s="730"/>
      <c r="G106" s="730"/>
      <c r="H106" s="730"/>
      <c r="I106" s="730"/>
      <c r="J106" s="730"/>
      <c r="K106" s="730"/>
      <c r="L106" s="730"/>
      <c r="M106" s="730"/>
      <c r="N106" s="730"/>
      <c r="O106" s="730"/>
      <c r="P106" s="730"/>
      <c r="Q106" s="730"/>
      <c r="R106" s="730"/>
      <c r="S106" s="730"/>
      <c r="T106" s="730"/>
      <c r="U106" s="730"/>
      <c r="V106" s="730"/>
      <c r="W106" s="731"/>
      <c r="X106" s="738"/>
      <c r="Y106" s="739"/>
      <c r="Z106" s="739"/>
      <c r="AA106" s="739"/>
      <c r="AB106" s="739"/>
      <c r="AC106" s="739"/>
      <c r="AD106" s="739"/>
      <c r="AE106" s="739"/>
      <c r="AF106" s="739"/>
      <c r="AG106" s="739"/>
      <c r="AH106" s="739"/>
      <c r="AI106" s="739"/>
      <c r="AJ106" s="739"/>
      <c r="AK106" s="739"/>
      <c r="AL106" s="739"/>
      <c r="AM106" s="739"/>
      <c r="AN106" s="739"/>
      <c r="AO106" s="739"/>
      <c r="AP106" s="739"/>
      <c r="AQ106" s="739"/>
      <c r="AR106" s="739"/>
      <c r="AS106" s="739"/>
      <c r="AT106" s="739"/>
      <c r="AU106" s="739"/>
      <c r="AV106" s="739"/>
      <c r="AW106" s="739"/>
      <c r="AX106" s="739"/>
      <c r="AY106" s="739"/>
      <c r="AZ106" s="739"/>
      <c r="BA106" s="739"/>
      <c r="BB106" s="739"/>
      <c r="BC106" s="739"/>
      <c r="BD106" s="739"/>
      <c r="BE106" s="739"/>
      <c r="BF106" s="739"/>
      <c r="BG106" s="739"/>
      <c r="BH106" s="739"/>
      <c r="BI106" s="739"/>
      <c r="BJ106" s="740"/>
      <c r="BK106" s="747"/>
      <c r="BL106" s="748"/>
      <c r="BM106" s="748"/>
      <c r="BN106" s="748"/>
      <c r="BO106" s="749"/>
      <c r="BP106" s="756"/>
      <c r="BQ106" s="757"/>
      <c r="BR106" s="757"/>
      <c r="BS106" s="757"/>
      <c r="BT106" s="757"/>
      <c r="BU106" s="757"/>
      <c r="BV106" s="757"/>
      <c r="BW106" s="757"/>
      <c r="BX106" s="758"/>
    </row>
    <row r="107" spans="2:76" s="74" customFormat="1" ht="20.25" customHeight="1">
      <c r="B107" s="722"/>
      <c r="C107" s="723"/>
      <c r="D107" s="729"/>
      <c r="E107" s="730"/>
      <c r="F107" s="730"/>
      <c r="G107" s="730"/>
      <c r="H107" s="730"/>
      <c r="I107" s="730"/>
      <c r="J107" s="730"/>
      <c r="K107" s="730"/>
      <c r="L107" s="730"/>
      <c r="M107" s="730"/>
      <c r="N107" s="730"/>
      <c r="O107" s="730"/>
      <c r="P107" s="730"/>
      <c r="Q107" s="730"/>
      <c r="R107" s="730"/>
      <c r="S107" s="730"/>
      <c r="T107" s="730"/>
      <c r="U107" s="730"/>
      <c r="V107" s="730"/>
      <c r="W107" s="731"/>
      <c r="X107" s="738"/>
      <c r="Y107" s="739"/>
      <c r="Z107" s="739"/>
      <c r="AA107" s="739"/>
      <c r="AB107" s="739"/>
      <c r="AC107" s="739"/>
      <c r="AD107" s="739"/>
      <c r="AE107" s="739"/>
      <c r="AF107" s="739"/>
      <c r="AG107" s="739"/>
      <c r="AH107" s="739"/>
      <c r="AI107" s="739"/>
      <c r="AJ107" s="739"/>
      <c r="AK107" s="739"/>
      <c r="AL107" s="739"/>
      <c r="AM107" s="739"/>
      <c r="AN107" s="739"/>
      <c r="AO107" s="739"/>
      <c r="AP107" s="739"/>
      <c r="AQ107" s="739"/>
      <c r="AR107" s="739"/>
      <c r="AS107" s="739"/>
      <c r="AT107" s="739"/>
      <c r="AU107" s="739"/>
      <c r="AV107" s="739"/>
      <c r="AW107" s="739"/>
      <c r="AX107" s="739"/>
      <c r="AY107" s="739"/>
      <c r="AZ107" s="739"/>
      <c r="BA107" s="739"/>
      <c r="BB107" s="739"/>
      <c r="BC107" s="739"/>
      <c r="BD107" s="739"/>
      <c r="BE107" s="739"/>
      <c r="BF107" s="739"/>
      <c r="BG107" s="739"/>
      <c r="BH107" s="739"/>
      <c r="BI107" s="739"/>
      <c r="BJ107" s="740"/>
      <c r="BK107" s="747"/>
      <c r="BL107" s="748"/>
      <c r="BM107" s="748"/>
      <c r="BN107" s="748"/>
      <c r="BO107" s="749"/>
      <c r="BP107" s="756"/>
      <c r="BQ107" s="757"/>
      <c r="BR107" s="757"/>
      <c r="BS107" s="757"/>
      <c r="BT107" s="757"/>
      <c r="BU107" s="757"/>
      <c r="BV107" s="757"/>
      <c r="BW107" s="757"/>
      <c r="BX107" s="758"/>
    </row>
    <row r="108" spans="2:76" s="74" customFormat="1" ht="20.25" customHeight="1">
      <c r="B108" s="722"/>
      <c r="C108" s="723"/>
      <c r="D108" s="729"/>
      <c r="E108" s="730"/>
      <c r="F108" s="730"/>
      <c r="G108" s="730"/>
      <c r="H108" s="730"/>
      <c r="I108" s="730"/>
      <c r="J108" s="730"/>
      <c r="K108" s="730"/>
      <c r="L108" s="730"/>
      <c r="M108" s="730"/>
      <c r="N108" s="730"/>
      <c r="O108" s="730"/>
      <c r="P108" s="730"/>
      <c r="Q108" s="730"/>
      <c r="R108" s="730"/>
      <c r="S108" s="730"/>
      <c r="T108" s="730"/>
      <c r="U108" s="730"/>
      <c r="V108" s="730"/>
      <c r="W108" s="731"/>
      <c r="X108" s="738"/>
      <c r="Y108" s="739"/>
      <c r="Z108" s="739"/>
      <c r="AA108" s="739"/>
      <c r="AB108" s="739"/>
      <c r="AC108" s="739"/>
      <c r="AD108" s="739"/>
      <c r="AE108" s="739"/>
      <c r="AF108" s="739"/>
      <c r="AG108" s="739"/>
      <c r="AH108" s="739"/>
      <c r="AI108" s="739"/>
      <c r="AJ108" s="739"/>
      <c r="AK108" s="739"/>
      <c r="AL108" s="739"/>
      <c r="AM108" s="739"/>
      <c r="AN108" s="739"/>
      <c r="AO108" s="739"/>
      <c r="AP108" s="739"/>
      <c r="AQ108" s="739"/>
      <c r="AR108" s="739"/>
      <c r="AS108" s="739"/>
      <c r="AT108" s="739"/>
      <c r="AU108" s="739"/>
      <c r="AV108" s="739"/>
      <c r="AW108" s="739"/>
      <c r="AX108" s="739"/>
      <c r="AY108" s="739"/>
      <c r="AZ108" s="739"/>
      <c r="BA108" s="739"/>
      <c r="BB108" s="739"/>
      <c r="BC108" s="739"/>
      <c r="BD108" s="739"/>
      <c r="BE108" s="739"/>
      <c r="BF108" s="739"/>
      <c r="BG108" s="739"/>
      <c r="BH108" s="739"/>
      <c r="BI108" s="739"/>
      <c r="BJ108" s="740"/>
      <c r="BK108" s="747"/>
      <c r="BL108" s="748"/>
      <c r="BM108" s="748"/>
      <c r="BN108" s="748"/>
      <c r="BO108" s="749"/>
      <c r="BP108" s="756"/>
      <c r="BQ108" s="757"/>
      <c r="BR108" s="757"/>
      <c r="BS108" s="757"/>
      <c r="BT108" s="757"/>
      <c r="BU108" s="757"/>
      <c r="BV108" s="757"/>
      <c r="BW108" s="757"/>
      <c r="BX108" s="758"/>
    </row>
    <row r="109" spans="2:76" s="74" customFormat="1" ht="20.25" customHeight="1">
      <c r="B109" s="722"/>
      <c r="C109" s="723"/>
      <c r="D109" s="729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1"/>
      <c r="X109" s="738"/>
      <c r="Y109" s="739"/>
      <c r="Z109" s="739"/>
      <c r="AA109" s="739"/>
      <c r="AB109" s="739"/>
      <c r="AC109" s="739"/>
      <c r="AD109" s="739"/>
      <c r="AE109" s="739"/>
      <c r="AF109" s="739"/>
      <c r="AG109" s="739"/>
      <c r="AH109" s="739"/>
      <c r="AI109" s="739"/>
      <c r="AJ109" s="739"/>
      <c r="AK109" s="739"/>
      <c r="AL109" s="739"/>
      <c r="AM109" s="739"/>
      <c r="AN109" s="739"/>
      <c r="AO109" s="739"/>
      <c r="AP109" s="739"/>
      <c r="AQ109" s="739"/>
      <c r="AR109" s="739"/>
      <c r="AS109" s="739"/>
      <c r="AT109" s="739"/>
      <c r="AU109" s="739"/>
      <c r="AV109" s="739"/>
      <c r="AW109" s="739"/>
      <c r="AX109" s="739"/>
      <c r="AY109" s="739"/>
      <c r="AZ109" s="739"/>
      <c r="BA109" s="739"/>
      <c r="BB109" s="739"/>
      <c r="BC109" s="739"/>
      <c r="BD109" s="739"/>
      <c r="BE109" s="739"/>
      <c r="BF109" s="739"/>
      <c r="BG109" s="739"/>
      <c r="BH109" s="739"/>
      <c r="BI109" s="739"/>
      <c r="BJ109" s="740"/>
      <c r="BK109" s="747"/>
      <c r="BL109" s="748"/>
      <c r="BM109" s="748"/>
      <c r="BN109" s="748"/>
      <c r="BO109" s="749"/>
      <c r="BP109" s="756"/>
      <c r="BQ109" s="757"/>
      <c r="BR109" s="757"/>
      <c r="BS109" s="757"/>
      <c r="BT109" s="757"/>
      <c r="BU109" s="757"/>
      <c r="BV109" s="757"/>
      <c r="BW109" s="757"/>
      <c r="BX109" s="758"/>
    </row>
    <row r="110" spans="2:76" s="74" customFormat="1" ht="20.25" customHeight="1">
      <c r="B110" s="724"/>
      <c r="C110" s="725"/>
      <c r="D110" s="732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4"/>
      <c r="X110" s="741"/>
      <c r="Y110" s="742"/>
      <c r="Z110" s="742"/>
      <c r="AA110" s="742"/>
      <c r="AB110" s="742"/>
      <c r="AC110" s="742"/>
      <c r="AD110" s="742"/>
      <c r="AE110" s="742"/>
      <c r="AF110" s="742"/>
      <c r="AG110" s="742"/>
      <c r="AH110" s="742"/>
      <c r="AI110" s="742"/>
      <c r="AJ110" s="742"/>
      <c r="AK110" s="742"/>
      <c r="AL110" s="742"/>
      <c r="AM110" s="742"/>
      <c r="AN110" s="742"/>
      <c r="AO110" s="742"/>
      <c r="AP110" s="742"/>
      <c r="AQ110" s="742"/>
      <c r="AR110" s="742"/>
      <c r="AS110" s="742"/>
      <c r="AT110" s="742"/>
      <c r="AU110" s="742"/>
      <c r="AV110" s="742"/>
      <c r="AW110" s="742"/>
      <c r="AX110" s="742"/>
      <c r="AY110" s="742"/>
      <c r="AZ110" s="742"/>
      <c r="BA110" s="742"/>
      <c r="BB110" s="742"/>
      <c r="BC110" s="742"/>
      <c r="BD110" s="742"/>
      <c r="BE110" s="742"/>
      <c r="BF110" s="742"/>
      <c r="BG110" s="742"/>
      <c r="BH110" s="742"/>
      <c r="BI110" s="742"/>
      <c r="BJ110" s="743"/>
      <c r="BK110" s="750"/>
      <c r="BL110" s="751"/>
      <c r="BM110" s="751"/>
      <c r="BN110" s="751"/>
      <c r="BO110" s="752"/>
      <c r="BP110" s="759"/>
      <c r="BQ110" s="760"/>
      <c r="BR110" s="760"/>
      <c r="BS110" s="760"/>
      <c r="BT110" s="760"/>
      <c r="BU110" s="760"/>
      <c r="BV110" s="760"/>
      <c r="BW110" s="760"/>
      <c r="BX110" s="761"/>
    </row>
    <row r="111" spans="2:76" s="74" customFormat="1" ht="20.25" customHeight="1">
      <c r="B111" s="720" t="s">
        <v>356</v>
      </c>
      <c r="C111" s="721"/>
      <c r="D111" s="726"/>
      <c r="E111" s="727"/>
      <c r="F111" s="727"/>
      <c r="G111" s="727"/>
      <c r="H111" s="727"/>
      <c r="I111" s="727"/>
      <c r="J111" s="727"/>
      <c r="K111" s="727"/>
      <c r="L111" s="727"/>
      <c r="M111" s="727"/>
      <c r="N111" s="727"/>
      <c r="O111" s="727"/>
      <c r="P111" s="727"/>
      <c r="Q111" s="727"/>
      <c r="R111" s="727"/>
      <c r="S111" s="727"/>
      <c r="T111" s="727"/>
      <c r="U111" s="727"/>
      <c r="V111" s="727"/>
      <c r="W111" s="728"/>
      <c r="X111" s="735"/>
      <c r="Y111" s="736"/>
      <c r="Z111" s="736"/>
      <c r="AA111" s="736"/>
      <c r="AB111" s="736"/>
      <c r="AC111" s="736"/>
      <c r="AD111" s="736"/>
      <c r="AE111" s="736"/>
      <c r="AF111" s="736"/>
      <c r="AG111" s="736"/>
      <c r="AH111" s="736"/>
      <c r="AI111" s="736"/>
      <c r="AJ111" s="736"/>
      <c r="AK111" s="736"/>
      <c r="AL111" s="736"/>
      <c r="AM111" s="736"/>
      <c r="AN111" s="736"/>
      <c r="AO111" s="736"/>
      <c r="AP111" s="736"/>
      <c r="AQ111" s="736"/>
      <c r="AR111" s="736"/>
      <c r="AS111" s="736"/>
      <c r="AT111" s="736"/>
      <c r="AU111" s="736"/>
      <c r="AV111" s="736"/>
      <c r="AW111" s="736"/>
      <c r="AX111" s="736"/>
      <c r="AY111" s="736"/>
      <c r="AZ111" s="736"/>
      <c r="BA111" s="736"/>
      <c r="BB111" s="736"/>
      <c r="BC111" s="736"/>
      <c r="BD111" s="736"/>
      <c r="BE111" s="736"/>
      <c r="BF111" s="736"/>
      <c r="BG111" s="736"/>
      <c r="BH111" s="736"/>
      <c r="BI111" s="736"/>
      <c r="BJ111" s="737"/>
      <c r="BK111" s="744"/>
      <c r="BL111" s="745"/>
      <c r="BM111" s="745"/>
      <c r="BN111" s="745"/>
      <c r="BO111" s="746"/>
      <c r="BP111" s="753"/>
      <c r="BQ111" s="754"/>
      <c r="BR111" s="754"/>
      <c r="BS111" s="754"/>
      <c r="BT111" s="754"/>
      <c r="BU111" s="754"/>
      <c r="BV111" s="754"/>
      <c r="BW111" s="754"/>
      <c r="BX111" s="755"/>
    </row>
    <row r="112" spans="2:76" s="74" customFormat="1" ht="20.25" customHeight="1">
      <c r="B112" s="722"/>
      <c r="C112" s="723"/>
      <c r="D112" s="729"/>
      <c r="E112" s="730"/>
      <c r="F112" s="730"/>
      <c r="G112" s="730"/>
      <c r="H112" s="730"/>
      <c r="I112" s="730"/>
      <c r="J112" s="730"/>
      <c r="K112" s="730"/>
      <c r="L112" s="730"/>
      <c r="M112" s="730"/>
      <c r="N112" s="730"/>
      <c r="O112" s="730"/>
      <c r="P112" s="730"/>
      <c r="Q112" s="730"/>
      <c r="R112" s="730"/>
      <c r="S112" s="730"/>
      <c r="T112" s="730"/>
      <c r="U112" s="730"/>
      <c r="V112" s="730"/>
      <c r="W112" s="731"/>
      <c r="X112" s="738"/>
      <c r="Y112" s="739"/>
      <c r="Z112" s="739"/>
      <c r="AA112" s="739"/>
      <c r="AB112" s="739"/>
      <c r="AC112" s="739"/>
      <c r="AD112" s="739"/>
      <c r="AE112" s="739"/>
      <c r="AF112" s="739"/>
      <c r="AG112" s="739"/>
      <c r="AH112" s="739"/>
      <c r="AI112" s="739"/>
      <c r="AJ112" s="739"/>
      <c r="AK112" s="739"/>
      <c r="AL112" s="739"/>
      <c r="AM112" s="739"/>
      <c r="AN112" s="739"/>
      <c r="AO112" s="739"/>
      <c r="AP112" s="739"/>
      <c r="AQ112" s="739"/>
      <c r="AR112" s="739"/>
      <c r="AS112" s="739"/>
      <c r="AT112" s="739"/>
      <c r="AU112" s="739"/>
      <c r="AV112" s="739"/>
      <c r="AW112" s="739"/>
      <c r="AX112" s="739"/>
      <c r="AY112" s="739"/>
      <c r="AZ112" s="739"/>
      <c r="BA112" s="739"/>
      <c r="BB112" s="739"/>
      <c r="BC112" s="739"/>
      <c r="BD112" s="739"/>
      <c r="BE112" s="739"/>
      <c r="BF112" s="739"/>
      <c r="BG112" s="739"/>
      <c r="BH112" s="739"/>
      <c r="BI112" s="739"/>
      <c r="BJ112" s="740"/>
      <c r="BK112" s="747"/>
      <c r="BL112" s="748"/>
      <c r="BM112" s="748"/>
      <c r="BN112" s="748"/>
      <c r="BO112" s="749"/>
      <c r="BP112" s="756"/>
      <c r="BQ112" s="757"/>
      <c r="BR112" s="757"/>
      <c r="BS112" s="757"/>
      <c r="BT112" s="757"/>
      <c r="BU112" s="757"/>
      <c r="BV112" s="757"/>
      <c r="BW112" s="757"/>
      <c r="BX112" s="758"/>
    </row>
    <row r="113" spans="2:76" s="74" customFormat="1" ht="20.25" customHeight="1">
      <c r="B113" s="722"/>
      <c r="C113" s="723"/>
      <c r="D113" s="729"/>
      <c r="E113" s="730"/>
      <c r="F113" s="730"/>
      <c r="G113" s="730"/>
      <c r="H113" s="730"/>
      <c r="I113" s="730"/>
      <c r="J113" s="730"/>
      <c r="K113" s="730"/>
      <c r="L113" s="730"/>
      <c r="M113" s="730"/>
      <c r="N113" s="730"/>
      <c r="O113" s="730"/>
      <c r="P113" s="730"/>
      <c r="Q113" s="730"/>
      <c r="R113" s="730"/>
      <c r="S113" s="730"/>
      <c r="T113" s="730"/>
      <c r="U113" s="730"/>
      <c r="V113" s="730"/>
      <c r="W113" s="731"/>
      <c r="X113" s="738"/>
      <c r="Y113" s="739"/>
      <c r="Z113" s="739"/>
      <c r="AA113" s="739"/>
      <c r="AB113" s="739"/>
      <c r="AC113" s="739"/>
      <c r="AD113" s="739"/>
      <c r="AE113" s="739"/>
      <c r="AF113" s="739"/>
      <c r="AG113" s="739"/>
      <c r="AH113" s="739"/>
      <c r="AI113" s="739"/>
      <c r="AJ113" s="739"/>
      <c r="AK113" s="739"/>
      <c r="AL113" s="739"/>
      <c r="AM113" s="739"/>
      <c r="AN113" s="739"/>
      <c r="AO113" s="739"/>
      <c r="AP113" s="739"/>
      <c r="AQ113" s="739"/>
      <c r="AR113" s="739"/>
      <c r="AS113" s="739"/>
      <c r="AT113" s="739"/>
      <c r="AU113" s="739"/>
      <c r="AV113" s="739"/>
      <c r="AW113" s="739"/>
      <c r="AX113" s="739"/>
      <c r="AY113" s="739"/>
      <c r="AZ113" s="739"/>
      <c r="BA113" s="739"/>
      <c r="BB113" s="739"/>
      <c r="BC113" s="739"/>
      <c r="BD113" s="739"/>
      <c r="BE113" s="739"/>
      <c r="BF113" s="739"/>
      <c r="BG113" s="739"/>
      <c r="BH113" s="739"/>
      <c r="BI113" s="739"/>
      <c r="BJ113" s="740"/>
      <c r="BK113" s="747"/>
      <c r="BL113" s="748"/>
      <c r="BM113" s="748"/>
      <c r="BN113" s="748"/>
      <c r="BO113" s="749"/>
      <c r="BP113" s="756"/>
      <c r="BQ113" s="757"/>
      <c r="BR113" s="757"/>
      <c r="BS113" s="757"/>
      <c r="BT113" s="757"/>
      <c r="BU113" s="757"/>
      <c r="BV113" s="757"/>
      <c r="BW113" s="757"/>
      <c r="BX113" s="758"/>
    </row>
    <row r="114" spans="2:76" s="74" customFormat="1" ht="20.25" customHeight="1">
      <c r="B114" s="722"/>
      <c r="C114" s="723"/>
      <c r="D114" s="729"/>
      <c r="E114" s="730"/>
      <c r="F114" s="730"/>
      <c r="G114" s="730"/>
      <c r="H114" s="730"/>
      <c r="I114" s="730"/>
      <c r="J114" s="730"/>
      <c r="K114" s="730"/>
      <c r="L114" s="730"/>
      <c r="M114" s="730"/>
      <c r="N114" s="730"/>
      <c r="O114" s="730"/>
      <c r="P114" s="730"/>
      <c r="Q114" s="730"/>
      <c r="R114" s="730"/>
      <c r="S114" s="730"/>
      <c r="T114" s="730"/>
      <c r="U114" s="730"/>
      <c r="V114" s="730"/>
      <c r="W114" s="731"/>
      <c r="X114" s="738"/>
      <c r="Y114" s="739"/>
      <c r="Z114" s="739"/>
      <c r="AA114" s="739"/>
      <c r="AB114" s="739"/>
      <c r="AC114" s="739"/>
      <c r="AD114" s="739"/>
      <c r="AE114" s="739"/>
      <c r="AF114" s="739"/>
      <c r="AG114" s="739"/>
      <c r="AH114" s="739"/>
      <c r="AI114" s="739"/>
      <c r="AJ114" s="739"/>
      <c r="AK114" s="739"/>
      <c r="AL114" s="739"/>
      <c r="AM114" s="739"/>
      <c r="AN114" s="739"/>
      <c r="AO114" s="739"/>
      <c r="AP114" s="739"/>
      <c r="AQ114" s="739"/>
      <c r="AR114" s="739"/>
      <c r="AS114" s="739"/>
      <c r="AT114" s="739"/>
      <c r="AU114" s="739"/>
      <c r="AV114" s="739"/>
      <c r="AW114" s="739"/>
      <c r="AX114" s="739"/>
      <c r="AY114" s="739"/>
      <c r="AZ114" s="739"/>
      <c r="BA114" s="739"/>
      <c r="BB114" s="739"/>
      <c r="BC114" s="739"/>
      <c r="BD114" s="739"/>
      <c r="BE114" s="739"/>
      <c r="BF114" s="739"/>
      <c r="BG114" s="739"/>
      <c r="BH114" s="739"/>
      <c r="BI114" s="739"/>
      <c r="BJ114" s="740"/>
      <c r="BK114" s="747"/>
      <c r="BL114" s="748"/>
      <c r="BM114" s="748"/>
      <c r="BN114" s="748"/>
      <c r="BO114" s="749"/>
      <c r="BP114" s="756"/>
      <c r="BQ114" s="757"/>
      <c r="BR114" s="757"/>
      <c r="BS114" s="757"/>
      <c r="BT114" s="757"/>
      <c r="BU114" s="757"/>
      <c r="BV114" s="757"/>
      <c r="BW114" s="757"/>
      <c r="BX114" s="758"/>
    </row>
    <row r="115" spans="2:76" s="74" customFormat="1" ht="20.25" customHeight="1">
      <c r="B115" s="722"/>
      <c r="C115" s="723"/>
      <c r="D115" s="729"/>
      <c r="E115" s="730"/>
      <c r="F115" s="730"/>
      <c r="G115" s="730"/>
      <c r="H115" s="730"/>
      <c r="I115" s="730"/>
      <c r="J115" s="730"/>
      <c r="K115" s="730"/>
      <c r="L115" s="730"/>
      <c r="M115" s="730"/>
      <c r="N115" s="730"/>
      <c r="O115" s="730"/>
      <c r="P115" s="730"/>
      <c r="Q115" s="730"/>
      <c r="R115" s="730"/>
      <c r="S115" s="730"/>
      <c r="T115" s="730"/>
      <c r="U115" s="730"/>
      <c r="V115" s="730"/>
      <c r="W115" s="731"/>
      <c r="X115" s="738"/>
      <c r="Y115" s="739"/>
      <c r="Z115" s="739"/>
      <c r="AA115" s="739"/>
      <c r="AB115" s="739"/>
      <c r="AC115" s="739"/>
      <c r="AD115" s="739"/>
      <c r="AE115" s="739"/>
      <c r="AF115" s="739"/>
      <c r="AG115" s="739"/>
      <c r="AH115" s="739"/>
      <c r="AI115" s="739"/>
      <c r="AJ115" s="739"/>
      <c r="AK115" s="739"/>
      <c r="AL115" s="739"/>
      <c r="AM115" s="739"/>
      <c r="AN115" s="739"/>
      <c r="AO115" s="739"/>
      <c r="AP115" s="739"/>
      <c r="AQ115" s="739"/>
      <c r="AR115" s="739"/>
      <c r="AS115" s="739"/>
      <c r="AT115" s="739"/>
      <c r="AU115" s="739"/>
      <c r="AV115" s="739"/>
      <c r="AW115" s="739"/>
      <c r="AX115" s="739"/>
      <c r="AY115" s="739"/>
      <c r="AZ115" s="739"/>
      <c r="BA115" s="739"/>
      <c r="BB115" s="739"/>
      <c r="BC115" s="739"/>
      <c r="BD115" s="739"/>
      <c r="BE115" s="739"/>
      <c r="BF115" s="739"/>
      <c r="BG115" s="739"/>
      <c r="BH115" s="739"/>
      <c r="BI115" s="739"/>
      <c r="BJ115" s="740"/>
      <c r="BK115" s="747"/>
      <c r="BL115" s="748"/>
      <c r="BM115" s="748"/>
      <c r="BN115" s="748"/>
      <c r="BO115" s="749"/>
      <c r="BP115" s="756"/>
      <c r="BQ115" s="757"/>
      <c r="BR115" s="757"/>
      <c r="BS115" s="757"/>
      <c r="BT115" s="757"/>
      <c r="BU115" s="757"/>
      <c r="BV115" s="757"/>
      <c r="BW115" s="757"/>
      <c r="BX115" s="758"/>
    </row>
    <row r="116" spans="2:76" s="74" customFormat="1" ht="20.25" customHeight="1">
      <c r="B116" s="724"/>
      <c r="C116" s="725"/>
      <c r="D116" s="732"/>
      <c r="E116" s="733"/>
      <c r="F116" s="733"/>
      <c r="G116" s="733"/>
      <c r="H116" s="733"/>
      <c r="I116" s="733"/>
      <c r="J116" s="733"/>
      <c r="K116" s="733"/>
      <c r="L116" s="733"/>
      <c r="M116" s="733"/>
      <c r="N116" s="733"/>
      <c r="O116" s="733"/>
      <c r="P116" s="733"/>
      <c r="Q116" s="733"/>
      <c r="R116" s="733"/>
      <c r="S116" s="733"/>
      <c r="T116" s="733"/>
      <c r="U116" s="733"/>
      <c r="V116" s="733"/>
      <c r="W116" s="734"/>
      <c r="X116" s="741"/>
      <c r="Y116" s="742"/>
      <c r="Z116" s="742"/>
      <c r="AA116" s="742"/>
      <c r="AB116" s="742"/>
      <c r="AC116" s="742"/>
      <c r="AD116" s="742"/>
      <c r="AE116" s="742"/>
      <c r="AF116" s="742"/>
      <c r="AG116" s="742"/>
      <c r="AH116" s="742"/>
      <c r="AI116" s="742"/>
      <c r="AJ116" s="742"/>
      <c r="AK116" s="742"/>
      <c r="AL116" s="742"/>
      <c r="AM116" s="742"/>
      <c r="AN116" s="742"/>
      <c r="AO116" s="742"/>
      <c r="AP116" s="742"/>
      <c r="AQ116" s="742"/>
      <c r="AR116" s="742"/>
      <c r="AS116" s="742"/>
      <c r="AT116" s="742"/>
      <c r="AU116" s="742"/>
      <c r="AV116" s="742"/>
      <c r="AW116" s="742"/>
      <c r="AX116" s="742"/>
      <c r="AY116" s="742"/>
      <c r="AZ116" s="742"/>
      <c r="BA116" s="742"/>
      <c r="BB116" s="742"/>
      <c r="BC116" s="742"/>
      <c r="BD116" s="742"/>
      <c r="BE116" s="742"/>
      <c r="BF116" s="742"/>
      <c r="BG116" s="742"/>
      <c r="BH116" s="742"/>
      <c r="BI116" s="742"/>
      <c r="BJ116" s="743"/>
      <c r="BK116" s="750"/>
      <c r="BL116" s="751"/>
      <c r="BM116" s="751"/>
      <c r="BN116" s="751"/>
      <c r="BO116" s="752"/>
      <c r="BP116" s="759"/>
      <c r="BQ116" s="760"/>
      <c r="BR116" s="760"/>
      <c r="BS116" s="760"/>
      <c r="BT116" s="760"/>
      <c r="BU116" s="760"/>
      <c r="BV116" s="760"/>
      <c r="BW116" s="760"/>
      <c r="BX116" s="761"/>
    </row>
    <row r="117" spans="2:76" s="74" customFormat="1" ht="20.25" customHeight="1">
      <c r="B117" s="720" t="s">
        <v>357</v>
      </c>
      <c r="C117" s="721"/>
      <c r="D117" s="726"/>
      <c r="E117" s="727"/>
      <c r="F117" s="727"/>
      <c r="G117" s="727"/>
      <c r="H117" s="727"/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27"/>
      <c r="W117" s="728"/>
      <c r="X117" s="735"/>
      <c r="Y117" s="736"/>
      <c r="Z117" s="736"/>
      <c r="AA117" s="736"/>
      <c r="AB117" s="736"/>
      <c r="AC117" s="736"/>
      <c r="AD117" s="736"/>
      <c r="AE117" s="736"/>
      <c r="AF117" s="736"/>
      <c r="AG117" s="736"/>
      <c r="AH117" s="736"/>
      <c r="AI117" s="736"/>
      <c r="AJ117" s="736"/>
      <c r="AK117" s="736"/>
      <c r="AL117" s="736"/>
      <c r="AM117" s="736"/>
      <c r="AN117" s="736"/>
      <c r="AO117" s="736"/>
      <c r="AP117" s="736"/>
      <c r="AQ117" s="736"/>
      <c r="AR117" s="736"/>
      <c r="AS117" s="736"/>
      <c r="AT117" s="736"/>
      <c r="AU117" s="736"/>
      <c r="AV117" s="736"/>
      <c r="AW117" s="736"/>
      <c r="AX117" s="736"/>
      <c r="AY117" s="736"/>
      <c r="AZ117" s="736"/>
      <c r="BA117" s="736"/>
      <c r="BB117" s="736"/>
      <c r="BC117" s="736"/>
      <c r="BD117" s="736"/>
      <c r="BE117" s="736"/>
      <c r="BF117" s="736"/>
      <c r="BG117" s="736"/>
      <c r="BH117" s="736"/>
      <c r="BI117" s="736"/>
      <c r="BJ117" s="737"/>
      <c r="BK117" s="744"/>
      <c r="BL117" s="745"/>
      <c r="BM117" s="745"/>
      <c r="BN117" s="745"/>
      <c r="BO117" s="746"/>
      <c r="BP117" s="753"/>
      <c r="BQ117" s="754"/>
      <c r="BR117" s="754"/>
      <c r="BS117" s="754"/>
      <c r="BT117" s="754"/>
      <c r="BU117" s="754"/>
      <c r="BV117" s="754"/>
      <c r="BW117" s="754"/>
      <c r="BX117" s="755"/>
    </row>
    <row r="118" spans="2:76" s="74" customFormat="1" ht="20.25" customHeight="1">
      <c r="B118" s="722"/>
      <c r="C118" s="723"/>
      <c r="D118" s="729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0"/>
      <c r="T118" s="730"/>
      <c r="U118" s="730"/>
      <c r="V118" s="730"/>
      <c r="W118" s="731"/>
      <c r="X118" s="738"/>
      <c r="Y118" s="739"/>
      <c r="Z118" s="739"/>
      <c r="AA118" s="739"/>
      <c r="AB118" s="739"/>
      <c r="AC118" s="739"/>
      <c r="AD118" s="739"/>
      <c r="AE118" s="739"/>
      <c r="AF118" s="739"/>
      <c r="AG118" s="739"/>
      <c r="AH118" s="739"/>
      <c r="AI118" s="739"/>
      <c r="AJ118" s="739"/>
      <c r="AK118" s="739"/>
      <c r="AL118" s="739"/>
      <c r="AM118" s="739"/>
      <c r="AN118" s="739"/>
      <c r="AO118" s="739"/>
      <c r="AP118" s="739"/>
      <c r="AQ118" s="739"/>
      <c r="AR118" s="739"/>
      <c r="AS118" s="739"/>
      <c r="AT118" s="739"/>
      <c r="AU118" s="739"/>
      <c r="AV118" s="739"/>
      <c r="AW118" s="739"/>
      <c r="AX118" s="739"/>
      <c r="AY118" s="739"/>
      <c r="AZ118" s="739"/>
      <c r="BA118" s="739"/>
      <c r="BB118" s="739"/>
      <c r="BC118" s="739"/>
      <c r="BD118" s="739"/>
      <c r="BE118" s="739"/>
      <c r="BF118" s="739"/>
      <c r="BG118" s="739"/>
      <c r="BH118" s="739"/>
      <c r="BI118" s="739"/>
      <c r="BJ118" s="740"/>
      <c r="BK118" s="747"/>
      <c r="BL118" s="748"/>
      <c r="BM118" s="748"/>
      <c r="BN118" s="748"/>
      <c r="BO118" s="749"/>
      <c r="BP118" s="756"/>
      <c r="BQ118" s="757"/>
      <c r="BR118" s="757"/>
      <c r="BS118" s="757"/>
      <c r="BT118" s="757"/>
      <c r="BU118" s="757"/>
      <c r="BV118" s="757"/>
      <c r="BW118" s="757"/>
      <c r="BX118" s="758"/>
    </row>
    <row r="119" spans="2:76" s="74" customFormat="1" ht="20.25" customHeight="1">
      <c r="B119" s="722"/>
      <c r="C119" s="723"/>
      <c r="D119" s="729"/>
      <c r="E119" s="730"/>
      <c r="F119" s="730"/>
      <c r="G119" s="730"/>
      <c r="H119" s="730"/>
      <c r="I119" s="730"/>
      <c r="J119" s="730"/>
      <c r="K119" s="730"/>
      <c r="L119" s="730"/>
      <c r="M119" s="730"/>
      <c r="N119" s="730"/>
      <c r="O119" s="730"/>
      <c r="P119" s="730"/>
      <c r="Q119" s="730"/>
      <c r="R119" s="730"/>
      <c r="S119" s="730"/>
      <c r="T119" s="730"/>
      <c r="U119" s="730"/>
      <c r="V119" s="730"/>
      <c r="W119" s="731"/>
      <c r="X119" s="738"/>
      <c r="Y119" s="739"/>
      <c r="Z119" s="739"/>
      <c r="AA119" s="739"/>
      <c r="AB119" s="739"/>
      <c r="AC119" s="739"/>
      <c r="AD119" s="739"/>
      <c r="AE119" s="739"/>
      <c r="AF119" s="739"/>
      <c r="AG119" s="739"/>
      <c r="AH119" s="739"/>
      <c r="AI119" s="739"/>
      <c r="AJ119" s="739"/>
      <c r="AK119" s="739"/>
      <c r="AL119" s="739"/>
      <c r="AM119" s="739"/>
      <c r="AN119" s="739"/>
      <c r="AO119" s="739"/>
      <c r="AP119" s="739"/>
      <c r="AQ119" s="739"/>
      <c r="AR119" s="739"/>
      <c r="AS119" s="739"/>
      <c r="AT119" s="739"/>
      <c r="AU119" s="739"/>
      <c r="AV119" s="739"/>
      <c r="AW119" s="739"/>
      <c r="AX119" s="739"/>
      <c r="AY119" s="739"/>
      <c r="AZ119" s="739"/>
      <c r="BA119" s="739"/>
      <c r="BB119" s="739"/>
      <c r="BC119" s="739"/>
      <c r="BD119" s="739"/>
      <c r="BE119" s="739"/>
      <c r="BF119" s="739"/>
      <c r="BG119" s="739"/>
      <c r="BH119" s="739"/>
      <c r="BI119" s="739"/>
      <c r="BJ119" s="740"/>
      <c r="BK119" s="747"/>
      <c r="BL119" s="748"/>
      <c r="BM119" s="748"/>
      <c r="BN119" s="748"/>
      <c r="BO119" s="749"/>
      <c r="BP119" s="756"/>
      <c r="BQ119" s="757"/>
      <c r="BR119" s="757"/>
      <c r="BS119" s="757"/>
      <c r="BT119" s="757"/>
      <c r="BU119" s="757"/>
      <c r="BV119" s="757"/>
      <c r="BW119" s="757"/>
      <c r="BX119" s="758"/>
    </row>
    <row r="120" spans="2:76" s="74" customFormat="1" ht="20.25" customHeight="1">
      <c r="B120" s="722"/>
      <c r="C120" s="723"/>
      <c r="D120" s="729"/>
      <c r="E120" s="730"/>
      <c r="F120" s="730"/>
      <c r="G120" s="730"/>
      <c r="H120" s="730"/>
      <c r="I120" s="730"/>
      <c r="J120" s="730"/>
      <c r="K120" s="730"/>
      <c r="L120" s="730"/>
      <c r="M120" s="730"/>
      <c r="N120" s="730"/>
      <c r="O120" s="730"/>
      <c r="P120" s="730"/>
      <c r="Q120" s="730"/>
      <c r="R120" s="730"/>
      <c r="S120" s="730"/>
      <c r="T120" s="730"/>
      <c r="U120" s="730"/>
      <c r="V120" s="730"/>
      <c r="W120" s="731"/>
      <c r="X120" s="738"/>
      <c r="Y120" s="739"/>
      <c r="Z120" s="739"/>
      <c r="AA120" s="739"/>
      <c r="AB120" s="739"/>
      <c r="AC120" s="739"/>
      <c r="AD120" s="739"/>
      <c r="AE120" s="739"/>
      <c r="AF120" s="739"/>
      <c r="AG120" s="739"/>
      <c r="AH120" s="739"/>
      <c r="AI120" s="739"/>
      <c r="AJ120" s="739"/>
      <c r="AK120" s="739"/>
      <c r="AL120" s="739"/>
      <c r="AM120" s="739"/>
      <c r="AN120" s="739"/>
      <c r="AO120" s="739"/>
      <c r="AP120" s="739"/>
      <c r="AQ120" s="739"/>
      <c r="AR120" s="739"/>
      <c r="AS120" s="739"/>
      <c r="AT120" s="739"/>
      <c r="AU120" s="739"/>
      <c r="AV120" s="739"/>
      <c r="AW120" s="739"/>
      <c r="AX120" s="739"/>
      <c r="AY120" s="739"/>
      <c r="AZ120" s="739"/>
      <c r="BA120" s="739"/>
      <c r="BB120" s="739"/>
      <c r="BC120" s="739"/>
      <c r="BD120" s="739"/>
      <c r="BE120" s="739"/>
      <c r="BF120" s="739"/>
      <c r="BG120" s="739"/>
      <c r="BH120" s="739"/>
      <c r="BI120" s="739"/>
      <c r="BJ120" s="740"/>
      <c r="BK120" s="747"/>
      <c r="BL120" s="748"/>
      <c r="BM120" s="748"/>
      <c r="BN120" s="748"/>
      <c r="BO120" s="749"/>
      <c r="BP120" s="756"/>
      <c r="BQ120" s="757"/>
      <c r="BR120" s="757"/>
      <c r="BS120" s="757"/>
      <c r="BT120" s="757"/>
      <c r="BU120" s="757"/>
      <c r="BV120" s="757"/>
      <c r="BW120" s="757"/>
      <c r="BX120" s="758"/>
    </row>
    <row r="121" spans="2:76" s="74" customFormat="1" ht="20.25" customHeight="1">
      <c r="B121" s="722"/>
      <c r="C121" s="723"/>
      <c r="D121" s="729"/>
      <c r="E121" s="730"/>
      <c r="F121" s="730"/>
      <c r="G121" s="730"/>
      <c r="H121" s="730"/>
      <c r="I121" s="730"/>
      <c r="J121" s="730"/>
      <c r="K121" s="730"/>
      <c r="L121" s="730"/>
      <c r="M121" s="730"/>
      <c r="N121" s="730"/>
      <c r="O121" s="730"/>
      <c r="P121" s="730"/>
      <c r="Q121" s="730"/>
      <c r="R121" s="730"/>
      <c r="S121" s="730"/>
      <c r="T121" s="730"/>
      <c r="U121" s="730"/>
      <c r="V121" s="730"/>
      <c r="W121" s="731"/>
      <c r="X121" s="738"/>
      <c r="Y121" s="739"/>
      <c r="Z121" s="739"/>
      <c r="AA121" s="739"/>
      <c r="AB121" s="739"/>
      <c r="AC121" s="739"/>
      <c r="AD121" s="739"/>
      <c r="AE121" s="739"/>
      <c r="AF121" s="739"/>
      <c r="AG121" s="739"/>
      <c r="AH121" s="739"/>
      <c r="AI121" s="739"/>
      <c r="AJ121" s="739"/>
      <c r="AK121" s="739"/>
      <c r="AL121" s="739"/>
      <c r="AM121" s="739"/>
      <c r="AN121" s="739"/>
      <c r="AO121" s="739"/>
      <c r="AP121" s="739"/>
      <c r="AQ121" s="739"/>
      <c r="AR121" s="739"/>
      <c r="AS121" s="739"/>
      <c r="AT121" s="739"/>
      <c r="AU121" s="739"/>
      <c r="AV121" s="739"/>
      <c r="AW121" s="739"/>
      <c r="AX121" s="739"/>
      <c r="AY121" s="739"/>
      <c r="AZ121" s="739"/>
      <c r="BA121" s="739"/>
      <c r="BB121" s="739"/>
      <c r="BC121" s="739"/>
      <c r="BD121" s="739"/>
      <c r="BE121" s="739"/>
      <c r="BF121" s="739"/>
      <c r="BG121" s="739"/>
      <c r="BH121" s="739"/>
      <c r="BI121" s="739"/>
      <c r="BJ121" s="740"/>
      <c r="BK121" s="747"/>
      <c r="BL121" s="748"/>
      <c r="BM121" s="748"/>
      <c r="BN121" s="748"/>
      <c r="BO121" s="749"/>
      <c r="BP121" s="756"/>
      <c r="BQ121" s="757"/>
      <c r="BR121" s="757"/>
      <c r="BS121" s="757"/>
      <c r="BT121" s="757"/>
      <c r="BU121" s="757"/>
      <c r="BV121" s="757"/>
      <c r="BW121" s="757"/>
      <c r="BX121" s="758"/>
    </row>
    <row r="122" spans="2:76" s="74" customFormat="1" ht="20.25" customHeight="1">
      <c r="B122" s="724"/>
      <c r="C122" s="725"/>
      <c r="D122" s="732"/>
      <c r="E122" s="733"/>
      <c r="F122" s="733"/>
      <c r="G122" s="733"/>
      <c r="H122" s="733"/>
      <c r="I122" s="733"/>
      <c r="J122" s="733"/>
      <c r="K122" s="733"/>
      <c r="L122" s="733"/>
      <c r="M122" s="733"/>
      <c r="N122" s="733"/>
      <c r="O122" s="733"/>
      <c r="P122" s="733"/>
      <c r="Q122" s="733"/>
      <c r="R122" s="733"/>
      <c r="S122" s="733"/>
      <c r="T122" s="733"/>
      <c r="U122" s="733"/>
      <c r="V122" s="733"/>
      <c r="W122" s="734"/>
      <c r="X122" s="741"/>
      <c r="Y122" s="742"/>
      <c r="Z122" s="742"/>
      <c r="AA122" s="742"/>
      <c r="AB122" s="742"/>
      <c r="AC122" s="742"/>
      <c r="AD122" s="742"/>
      <c r="AE122" s="742"/>
      <c r="AF122" s="742"/>
      <c r="AG122" s="742"/>
      <c r="AH122" s="742"/>
      <c r="AI122" s="742"/>
      <c r="AJ122" s="742"/>
      <c r="AK122" s="742"/>
      <c r="AL122" s="742"/>
      <c r="AM122" s="742"/>
      <c r="AN122" s="742"/>
      <c r="AO122" s="742"/>
      <c r="AP122" s="742"/>
      <c r="AQ122" s="742"/>
      <c r="AR122" s="742"/>
      <c r="AS122" s="742"/>
      <c r="AT122" s="742"/>
      <c r="AU122" s="742"/>
      <c r="AV122" s="742"/>
      <c r="AW122" s="742"/>
      <c r="AX122" s="742"/>
      <c r="AY122" s="742"/>
      <c r="AZ122" s="742"/>
      <c r="BA122" s="742"/>
      <c r="BB122" s="742"/>
      <c r="BC122" s="742"/>
      <c r="BD122" s="742"/>
      <c r="BE122" s="742"/>
      <c r="BF122" s="742"/>
      <c r="BG122" s="742"/>
      <c r="BH122" s="742"/>
      <c r="BI122" s="742"/>
      <c r="BJ122" s="743"/>
      <c r="BK122" s="750"/>
      <c r="BL122" s="751"/>
      <c r="BM122" s="751"/>
      <c r="BN122" s="751"/>
      <c r="BO122" s="752"/>
      <c r="BP122" s="759"/>
      <c r="BQ122" s="760"/>
      <c r="BR122" s="760"/>
      <c r="BS122" s="760"/>
      <c r="BT122" s="760"/>
      <c r="BU122" s="760"/>
      <c r="BV122" s="760"/>
      <c r="BW122" s="760"/>
      <c r="BX122" s="761"/>
    </row>
    <row r="123" spans="2:76" s="74" customFormat="1" ht="20.25" customHeight="1">
      <c r="B123" s="720" t="s">
        <v>358</v>
      </c>
      <c r="C123" s="721"/>
      <c r="D123" s="726"/>
      <c r="E123" s="727"/>
      <c r="F123" s="727"/>
      <c r="G123" s="727"/>
      <c r="H123" s="727"/>
      <c r="I123" s="727"/>
      <c r="J123" s="727"/>
      <c r="K123" s="727"/>
      <c r="L123" s="727"/>
      <c r="M123" s="727"/>
      <c r="N123" s="727"/>
      <c r="O123" s="727"/>
      <c r="P123" s="727"/>
      <c r="Q123" s="727"/>
      <c r="R123" s="727"/>
      <c r="S123" s="727"/>
      <c r="T123" s="727"/>
      <c r="U123" s="727"/>
      <c r="V123" s="727"/>
      <c r="W123" s="728"/>
      <c r="X123" s="735"/>
      <c r="Y123" s="736"/>
      <c r="Z123" s="736"/>
      <c r="AA123" s="736"/>
      <c r="AB123" s="736"/>
      <c r="AC123" s="736"/>
      <c r="AD123" s="736"/>
      <c r="AE123" s="736"/>
      <c r="AF123" s="736"/>
      <c r="AG123" s="736"/>
      <c r="AH123" s="736"/>
      <c r="AI123" s="736"/>
      <c r="AJ123" s="736"/>
      <c r="AK123" s="736"/>
      <c r="AL123" s="736"/>
      <c r="AM123" s="736"/>
      <c r="AN123" s="736"/>
      <c r="AO123" s="736"/>
      <c r="AP123" s="736"/>
      <c r="AQ123" s="736"/>
      <c r="AR123" s="736"/>
      <c r="AS123" s="736"/>
      <c r="AT123" s="736"/>
      <c r="AU123" s="736"/>
      <c r="AV123" s="736"/>
      <c r="AW123" s="736"/>
      <c r="AX123" s="736"/>
      <c r="AY123" s="736"/>
      <c r="AZ123" s="736"/>
      <c r="BA123" s="736"/>
      <c r="BB123" s="736"/>
      <c r="BC123" s="736"/>
      <c r="BD123" s="736"/>
      <c r="BE123" s="736"/>
      <c r="BF123" s="736"/>
      <c r="BG123" s="736"/>
      <c r="BH123" s="736"/>
      <c r="BI123" s="736"/>
      <c r="BJ123" s="737"/>
      <c r="BK123" s="744"/>
      <c r="BL123" s="745"/>
      <c r="BM123" s="745"/>
      <c r="BN123" s="745"/>
      <c r="BO123" s="746"/>
      <c r="BP123" s="753"/>
      <c r="BQ123" s="754"/>
      <c r="BR123" s="754"/>
      <c r="BS123" s="754"/>
      <c r="BT123" s="754"/>
      <c r="BU123" s="754"/>
      <c r="BV123" s="754"/>
      <c r="BW123" s="754"/>
      <c r="BX123" s="755"/>
    </row>
    <row r="124" spans="2:76" s="74" customFormat="1" ht="20.25" customHeight="1">
      <c r="B124" s="722"/>
      <c r="C124" s="723"/>
      <c r="D124" s="729"/>
      <c r="E124" s="730"/>
      <c r="F124" s="730"/>
      <c r="G124" s="730"/>
      <c r="H124" s="730"/>
      <c r="I124" s="730"/>
      <c r="J124" s="730"/>
      <c r="K124" s="730"/>
      <c r="L124" s="730"/>
      <c r="M124" s="730"/>
      <c r="N124" s="730"/>
      <c r="O124" s="730"/>
      <c r="P124" s="730"/>
      <c r="Q124" s="730"/>
      <c r="R124" s="730"/>
      <c r="S124" s="730"/>
      <c r="T124" s="730"/>
      <c r="U124" s="730"/>
      <c r="V124" s="730"/>
      <c r="W124" s="731"/>
      <c r="X124" s="738"/>
      <c r="Y124" s="739"/>
      <c r="Z124" s="739"/>
      <c r="AA124" s="739"/>
      <c r="AB124" s="739"/>
      <c r="AC124" s="739"/>
      <c r="AD124" s="739"/>
      <c r="AE124" s="739"/>
      <c r="AF124" s="739"/>
      <c r="AG124" s="739"/>
      <c r="AH124" s="739"/>
      <c r="AI124" s="739"/>
      <c r="AJ124" s="739"/>
      <c r="AK124" s="739"/>
      <c r="AL124" s="739"/>
      <c r="AM124" s="739"/>
      <c r="AN124" s="739"/>
      <c r="AO124" s="739"/>
      <c r="AP124" s="739"/>
      <c r="AQ124" s="739"/>
      <c r="AR124" s="739"/>
      <c r="AS124" s="739"/>
      <c r="AT124" s="739"/>
      <c r="AU124" s="739"/>
      <c r="AV124" s="739"/>
      <c r="AW124" s="739"/>
      <c r="AX124" s="739"/>
      <c r="AY124" s="739"/>
      <c r="AZ124" s="739"/>
      <c r="BA124" s="739"/>
      <c r="BB124" s="739"/>
      <c r="BC124" s="739"/>
      <c r="BD124" s="739"/>
      <c r="BE124" s="739"/>
      <c r="BF124" s="739"/>
      <c r="BG124" s="739"/>
      <c r="BH124" s="739"/>
      <c r="BI124" s="739"/>
      <c r="BJ124" s="740"/>
      <c r="BK124" s="747"/>
      <c r="BL124" s="748"/>
      <c r="BM124" s="748"/>
      <c r="BN124" s="748"/>
      <c r="BO124" s="749"/>
      <c r="BP124" s="756"/>
      <c r="BQ124" s="757"/>
      <c r="BR124" s="757"/>
      <c r="BS124" s="757"/>
      <c r="BT124" s="757"/>
      <c r="BU124" s="757"/>
      <c r="BV124" s="757"/>
      <c r="BW124" s="757"/>
      <c r="BX124" s="758"/>
    </row>
    <row r="125" spans="2:76" s="74" customFormat="1" ht="20.25" customHeight="1">
      <c r="B125" s="722"/>
      <c r="C125" s="723"/>
      <c r="D125" s="729"/>
      <c r="E125" s="730"/>
      <c r="F125" s="730"/>
      <c r="G125" s="730"/>
      <c r="H125" s="730"/>
      <c r="I125" s="730"/>
      <c r="J125" s="730"/>
      <c r="K125" s="730"/>
      <c r="L125" s="730"/>
      <c r="M125" s="730"/>
      <c r="N125" s="730"/>
      <c r="O125" s="730"/>
      <c r="P125" s="730"/>
      <c r="Q125" s="730"/>
      <c r="R125" s="730"/>
      <c r="S125" s="730"/>
      <c r="T125" s="730"/>
      <c r="U125" s="730"/>
      <c r="V125" s="730"/>
      <c r="W125" s="731"/>
      <c r="X125" s="738"/>
      <c r="Y125" s="739"/>
      <c r="Z125" s="739"/>
      <c r="AA125" s="739"/>
      <c r="AB125" s="739"/>
      <c r="AC125" s="739"/>
      <c r="AD125" s="739"/>
      <c r="AE125" s="739"/>
      <c r="AF125" s="739"/>
      <c r="AG125" s="739"/>
      <c r="AH125" s="739"/>
      <c r="AI125" s="739"/>
      <c r="AJ125" s="739"/>
      <c r="AK125" s="739"/>
      <c r="AL125" s="739"/>
      <c r="AM125" s="739"/>
      <c r="AN125" s="739"/>
      <c r="AO125" s="739"/>
      <c r="AP125" s="739"/>
      <c r="AQ125" s="739"/>
      <c r="AR125" s="739"/>
      <c r="AS125" s="739"/>
      <c r="AT125" s="739"/>
      <c r="AU125" s="739"/>
      <c r="AV125" s="739"/>
      <c r="AW125" s="739"/>
      <c r="AX125" s="739"/>
      <c r="AY125" s="739"/>
      <c r="AZ125" s="739"/>
      <c r="BA125" s="739"/>
      <c r="BB125" s="739"/>
      <c r="BC125" s="739"/>
      <c r="BD125" s="739"/>
      <c r="BE125" s="739"/>
      <c r="BF125" s="739"/>
      <c r="BG125" s="739"/>
      <c r="BH125" s="739"/>
      <c r="BI125" s="739"/>
      <c r="BJ125" s="740"/>
      <c r="BK125" s="747"/>
      <c r="BL125" s="748"/>
      <c r="BM125" s="748"/>
      <c r="BN125" s="748"/>
      <c r="BO125" s="749"/>
      <c r="BP125" s="756"/>
      <c r="BQ125" s="757"/>
      <c r="BR125" s="757"/>
      <c r="BS125" s="757"/>
      <c r="BT125" s="757"/>
      <c r="BU125" s="757"/>
      <c r="BV125" s="757"/>
      <c r="BW125" s="757"/>
      <c r="BX125" s="758"/>
    </row>
    <row r="126" spans="2:76" s="74" customFormat="1" ht="20.25" customHeight="1">
      <c r="B126" s="722"/>
      <c r="C126" s="723"/>
      <c r="D126" s="729"/>
      <c r="E126" s="730"/>
      <c r="F126" s="730"/>
      <c r="G126" s="730"/>
      <c r="H126" s="730"/>
      <c r="I126" s="730"/>
      <c r="J126" s="730"/>
      <c r="K126" s="730"/>
      <c r="L126" s="730"/>
      <c r="M126" s="730"/>
      <c r="N126" s="730"/>
      <c r="O126" s="730"/>
      <c r="P126" s="730"/>
      <c r="Q126" s="730"/>
      <c r="R126" s="730"/>
      <c r="S126" s="730"/>
      <c r="T126" s="730"/>
      <c r="U126" s="730"/>
      <c r="V126" s="730"/>
      <c r="W126" s="731"/>
      <c r="X126" s="738"/>
      <c r="Y126" s="739"/>
      <c r="Z126" s="739"/>
      <c r="AA126" s="739"/>
      <c r="AB126" s="739"/>
      <c r="AC126" s="739"/>
      <c r="AD126" s="739"/>
      <c r="AE126" s="739"/>
      <c r="AF126" s="739"/>
      <c r="AG126" s="739"/>
      <c r="AH126" s="739"/>
      <c r="AI126" s="739"/>
      <c r="AJ126" s="739"/>
      <c r="AK126" s="739"/>
      <c r="AL126" s="739"/>
      <c r="AM126" s="739"/>
      <c r="AN126" s="739"/>
      <c r="AO126" s="739"/>
      <c r="AP126" s="739"/>
      <c r="AQ126" s="739"/>
      <c r="AR126" s="739"/>
      <c r="AS126" s="739"/>
      <c r="AT126" s="739"/>
      <c r="AU126" s="739"/>
      <c r="AV126" s="739"/>
      <c r="AW126" s="739"/>
      <c r="AX126" s="739"/>
      <c r="AY126" s="739"/>
      <c r="AZ126" s="739"/>
      <c r="BA126" s="739"/>
      <c r="BB126" s="739"/>
      <c r="BC126" s="739"/>
      <c r="BD126" s="739"/>
      <c r="BE126" s="739"/>
      <c r="BF126" s="739"/>
      <c r="BG126" s="739"/>
      <c r="BH126" s="739"/>
      <c r="BI126" s="739"/>
      <c r="BJ126" s="740"/>
      <c r="BK126" s="747"/>
      <c r="BL126" s="748"/>
      <c r="BM126" s="748"/>
      <c r="BN126" s="748"/>
      <c r="BO126" s="749"/>
      <c r="BP126" s="756"/>
      <c r="BQ126" s="757"/>
      <c r="BR126" s="757"/>
      <c r="BS126" s="757"/>
      <c r="BT126" s="757"/>
      <c r="BU126" s="757"/>
      <c r="BV126" s="757"/>
      <c r="BW126" s="757"/>
      <c r="BX126" s="758"/>
    </row>
    <row r="127" spans="2:76" s="74" customFormat="1" ht="20.25" customHeight="1">
      <c r="B127" s="722"/>
      <c r="C127" s="723"/>
      <c r="D127" s="729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30"/>
      <c r="W127" s="731"/>
      <c r="X127" s="738"/>
      <c r="Y127" s="739"/>
      <c r="Z127" s="739"/>
      <c r="AA127" s="739"/>
      <c r="AB127" s="739"/>
      <c r="AC127" s="739"/>
      <c r="AD127" s="739"/>
      <c r="AE127" s="739"/>
      <c r="AF127" s="739"/>
      <c r="AG127" s="739"/>
      <c r="AH127" s="739"/>
      <c r="AI127" s="739"/>
      <c r="AJ127" s="739"/>
      <c r="AK127" s="739"/>
      <c r="AL127" s="739"/>
      <c r="AM127" s="739"/>
      <c r="AN127" s="739"/>
      <c r="AO127" s="739"/>
      <c r="AP127" s="739"/>
      <c r="AQ127" s="739"/>
      <c r="AR127" s="739"/>
      <c r="AS127" s="739"/>
      <c r="AT127" s="739"/>
      <c r="AU127" s="739"/>
      <c r="AV127" s="739"/>
      <c r="AW127" s="739"/>
      <c r="AX127" s="739"/>
      <c r="AY127" s="739"/>
      <c r="AZ127" s="739"/>
      <c r="BA127" s="739"/>
      <c r="BB127" s="739"/>
      <c r="BC127" s="739"/>
      <c r="BD127" s="739"/>
      <c r="BE127" s="739"/>
      <c r="BF127" s="739"/>
      <c r="BG127" s="739"/>
      <c r="BH127" s="739"/>
      <c r="BI127" s="739"/>
      <c r="BJ127" s="740"/>
      <c r="BK127" s="747"/>
      <c r="BL127" s="748"/>
      <c r="BM127" s="748"/>
      <c r="BN127" s="748"/>
      <c r="BO127" s="749"/>
      <c r="BP127" s="756"/>
      <c r="BQ127" s="757"/>
      <c r="BR127" s="757"/>
      <c r="BS127" s="757"/>
      <c r="BT127" s="757"/>
      <c r="BU127" s="757"/>
      <c r="BV127" s="757"/>
      <c r="BW127" s="757"/>
      <c r="BX127" s="758"/>
    </row>
    <row r="128" spans="2:76" s="74" customFormat="1" ht="20.25" customHeight="1">
      <c r="B128" s="724"/>
      <c r="C128" s="725"/>
      <c r="D128" s="732"/>
      <c r="E128" s="733"/>
      <c r="F128" s="733"/>
      <c r="G128" s="733"/>
      <c r="H128" s="733"/>
      <c r="I128" s="733"/>
      <c r="J128" s="733"/>
      <c r="K128" s="733"/>
      <c r="L128" s="733"/>
      <c r="M128" s="733"/>
      <c r="N128" s="733"/>
      <c r="O128" s="733"/>
      <c r="P128" s="733"/>
      <c r="Q128" s="733"/>
      <c r="R128" s="733"/>
      <c r="S128" s="733"/>
      <c r="T128" s="733"/>
      <c r="U128" s="733"/>
      <c r="V128" s="733"/>
      <c r="W128" s="734"/>
      <c r="X128" s="741"/>
      <c r="Y128" s="742"/>
      <c r="Z128" s="742"/>
      <c r="AA128" s="742"/>
      <c r="AB128" s="742"/>
      <c r="AC128" s="742"/>
      <c r="AD128" s="742"/>
      <c r="AE128" s="742"/>
      <c r="AF128" s="742"/>
      <c r="AG128" s="742"/>
      <c r="AH128" s="742"/>
      <c r="AI128" s="742"/>
      <c r="AJ128" s="742"/>
      <c r="AK128" s="742"/>
      <c r="AL128" s="742"/>
      <c r="AM128" s="742"/>
      <c r="AN128" s="742"/>
      <c r="AO128" s="742"/>
      <c r="AP128" s="742"/>
      <c r="AQ128" s="742"/>
      <c r="AR128" s="742"/>
      <c r="AS128" s="742"/>
      <c r="AT128" s="742"/>
      <c r="AU128" s="742"/>
      <c r="AV128" s="742"/>
      <c r="AW128" s="742"/>
      <c r="AX128" s="742"/>
      <c r="AY128" s="742"/>
      <c r="AZ128" s="742"/>
      <c r="BA128" s="742"/>
      <c r="BB128" s="742"/>
      <c r="BC128" s="742"/>
      <c r="BD128" s="742"/>
      <c r="BE128" s="742"/>
      <c r="BF128" s="742"/>
      <c r="BG128" s="742"/>
      <c r="BH128" s="742"/>
      <c r="BI128" s="742"/>
      <c r="BJ128" s="743"/>
      <c r="BK128" s="750"/>
      <c r="BL128" s="751"/>
      <c r="BM128" s="751"/>
      <c r="BN128" s="751"/>
      <c r="BO128" s="752"/>
      <c r="BP128" s="759"/>
      <c r="BQ128" s="760"/>
      <c r="BR128" s="760"/>
      <c r="BS128" s="760"/>
      <c r="BT128" s="760"/>
      <c r="BU128" s="760"/>
      <c r="BV128" s="760"/>
      <c r="BW128" s="760"/>
      <c r="BX128" s="761"/>
    </row>
    <row r="129" spans="2:76" s="74" customFormat="1" ht="20.25" customHeight="1">
      <c r="B129" s="720" t="s">
        <v>359</v>
      </c>
      <c r="C129" s="721"/>
      <c r="D129" s="726"/>
      <c r="E129" s="727"/>
      <c r="F129" s="727"/>
      <c r="G129" s="727"/>
      <c r="H129" s="727"/>
      <c r="I129" s="727"/>
      <c r="J129" s="727"/>
      <c r="K129" s="727"/>
      <c r="L129" s="727"/>
      <c r="M129" s="727"/>
      <c r="N129" s="727"/>
      <c r="O129" s="727"/>
      <c r="P129" s="727"/>
      <c r="Q129" s="727"/>
      <c r="R129" s="727"/>
      <c r="S129" s="727"/>
      <c r="T129" s="727"/>
      <c r="U129" s="727"/>
      <c r="V129" s="727"/>
      <c r="W129" s="728"/>
      <c r="X129" s="735"/>
      <c r="Y129" s="736"/>
      <c r="Z129" s="736"/>
      <c r="AA129" s="736"/>
      <c r="AB129" s="736"/>
      <c r="AC129" s="736"/>
      <c r="AD129" s="736"/>
      <c r="AE129" s="736"/>
      <c r="AF129" s="736"/>
      <c r="AG129" s="736"/>
      <c r="AH129" s="736"/>
      <c r="AI129" s="736"/>
      <c r="AJ129" s="736"/>
      <c r="AK129" s="736"/>
      <c r="AL129" s="736"/>
      <c r="AM129" s="736"/>
      <c r="AN129" s="736"/>
      <c r="AO129" s="736"/>
      <c r="AP129" s="736"/>
      <c r="AQ129" s="736"/>
      <c r="AR129" s="736"/>
      <c r="AS129" s="736"/>
      <c r="AT129" s="736"/>
      <c r="AU129" s="736"/>
      <c r="AV129" s="736"/>
      <c r="AW129" s="736"/>
      <c r="AX129" s="736"/>
      <c r="AY129" s="736"/>
      <c r="AZ129" s="736"/>
      <c r="BA129" s="736"/>
      <c r="BB129" s="736"/>
      <c r="BC129" s="736"/>
      <c r="BD129" s="736"/>
      <c r="BE129" s="736"/>
      <c r="BF129" s="736"/>
      <c r="BG129" s="736"/>
      <c r="BH129" s="736"/>
      <c r="BI129" s="736"/>
      <c r="BJ129" s="737"/>
      <c r="BK129" s="744"/>
      <c r="BL129" s="745"/>
      <c r="BM129" s="745"/>
      <c r="BN129" s="745"/>
      <c r="BO129" s="746"/>
      <c r="BP129" s="753"/>
      <c r="BQ129" s="754"/>
      <c r="BR129" s="754"/>
      <c r="BS129" s="754"/>
      <c r="BT129" s="754"/>
      <c r="BU129" s="754"/>
      <c r="BV129" s="754"/>
      <c r="BW129" s="754"/>
      <c r="BX129" s="755"/>
    </row>
    <row r="130" spans="2:76" s="74" customFormat="1" ht="20.25" customHeight="1">
      <c r="B130" s="722"/>
      <c r="C130" s="723"/>
      <c r="D130" s="729"/>
      <c r="E130" s="730"/>
      <c r="F130" s="730"/>
      <c r="G130" s="730"/>
      <c r="H130" s="730"/>
      <c r="I130" s="730"/>
      <c r="J130" s="730"/>
      <c r="K130" s="730"/>
      <c r="L130" s="730"/>
      <c r="M130" s="730"/>
      <c r="N130" s="730"/>
      <c r="O130" s="730"/>
      <c r="P130" s="730"/>
      <c r="Q130" s="730"/>
      <c r="R130" s="730"/>
      <c r="S130" s="730"/>
      <c r="T130" s="730"/>
      <c r="U130" s="730"/>
      <c r="V130" s="730"/>
      <c r="W130" s="731"/>
      <c r="X130" s="738"/>
      <c r="Y130" s="739"/>
      <c r="Z130" s="739"/>
      <c r="AA130" s="739"/>
      <c r="AB130" s="739"/>
      <c r="AC130" s="739"/>
      <c r="AD130" s="739"/>
      <c r="AE130" s="739"/>
      <c r="AF130" s="739"/>
      <c r="AG130" s="739"/>
      <c r="AH130" s="739"/>
      <c r="AI130" s="739"/>
      <c r="AJ130" s="739"/>
      <c r="AK130" s="739"/>
      <c r="AL130" s="739"/>
      <c r="AM130" s="739"/>
      <c r="AN130" s="739"/>
      <c r="AO130" s="739"/>
      <c r="AP130" s="739"/>
      <c r="AQ130" s="739"/>
      <c r="AR130" s="739"/>
      <c r="AS130" s="739"/>
      <c r="AT130" s="739"/>
      <c r="AU130" s="739"/>
      <c r="AV130" s="739"/>
      <c r="AW130" s="739"/>
      <c r="AX130" s="739"/>
      <c r="AY130" s="739"/>
      <c r="AZ130" s="739"/>
      <c r="BA130" s="739"/>
      <c r="BB130" s="739"/>
      <c r="BC130" s="739"/>
      <c r="BD130" s="739"/>
      <c r="BE130" s="739"/>
      <c r="BF130" s="739"/>
      <c r="BG130" s="739"/>
      <c r="BH130" s="739"/>
      <c r="BI130" s="739"/>
      <c r="BJ130" s="740"/>
      <c r="BK130" s="747"/>
      <c r="BL130" s="748"/>
      <c r="BM130" s="748"/>
      <c r="BN130" s="748"/>
      <c r="BO130" s="749"/>
      <c r="BP130" s="756"/>
      <c r="BQ130" s="757"/>
      <c r="BR130" s="757"/>
      <c r="BS130" s="757"/>
      <c r="BT130" s="757"/>
      <c r="BU130" s="757"/>
      <c r="BV130" s="757"/>
      <c r="BW130" s="757"/>
      <c r="BX130" s="758"/>
    </row>
    <row r="131" spans="2:76" s="74" customFormat="1" ht="20.25" customHeight="1">
      <c r="B131" s="722"/>
      <c r="C131" s="723"/>
      <c r="D131" s="729"/>
      <c r="E131" s="730"/>
      <c r="F131" s="730"/>
      <c r="G131" s="730"/>
      <c r="H131" s="730"/>
      <c r="I131" s="730"/>
      <c r="J131" s="730"/>
      <c r="K131" s="730"/>
      <c r="L131" s="730"/>
      <c r="M131" s="730"/>
      <c r="N131" s="730"/>
      <c r="O131" s="730"/>
      <c r="P131" s="730"/>
      <c r="Q131" s="730"/>
      <c r="R131" s="730"/>
      <c r="S131" s="730"/>
      <c r="T131" s="730"/>
      <c r="U131" s="730"/>
      <c r="V131" s="730"/>
      <c r="W131" s="731"/>
      <c r="X131" s="738"/>
      <c r="Y131" s="739"/>
      <c r="Z131" s="739"/>
      <c r="AA131" s="739"/>
      <c r="AB131" s="739"/>
      <c r="AC131" s="739"/>
      <c r="AD131" s="739"/>
      <c r="AE131" s="739"/>
      <c r="AF131" s="739"/>
      <c r="AG131" s="739"/>
      <c r="AH131" s="739"/>
      <c r="AI131" s="739"/>
      <c r="AJ131" s="739"/>
      <c r="AK131" s="739"/>
      <c r="AL131" s="739"/>
      <c r="AM131" s="739"/>
      <c r="AN131" s="739"/>
      <c r="AO131" s="739"/>
      <c r="AP131" s="739"/>
      <c r="AQ131" s="739"/>
      <c r="AR131" s="739"/>
      <c r="AS131" s="739"/>
      <c r="AT131" s="739"/>
      <c r="AU131" s="739"/>
      <c r="AV131" s="739"/>
      <c r="AW131" s="739"/>
      <c r="AX131" s="739"/>
      <c r="AY131" s="739"/>
      <c r="AZ131" s="739"/>
      <c r="BA131" s="739"/>
      <c r="BB131" s="739"/>
      <c r="BC131" s="739"/>
      <c r="BD131" s="739"/>
      <c r="BE131" s="739"/>
      <c r="BF131" s="739"/>
      <c r="BG131" s="739"/>
      <c r="BH131" s="739"/>
      <c r="BI131" s="739"/>
      <c r="BJ131" s="740"/>
      <c r="BK131" s="747"/>
      <c r="BL131" s="748"/>
      <c r="BM131" s="748"/>
      <c r="BN131" s="748"/>
      <c r="BO131" s="749"/>
      <c r="BP131" s="756"/>
      <c r="BQ131" s="757"/>
      <c r="BR131" s="757"/>
      <c r="BS131" s="757"/>
      <c r="BT131" s="757"/>
      <c r="BU131" s="757"/>
      <c r="BV131" s="757"/>
      <c r="BW131" s="757"/>
      <c r="BX131" s="758"/>
    </row>
    <row r="132" spans="2:76" s="74" customFormat="1" ht="20.25" customHeight="1">
      <c r="B132" s="722"/>
      <c r="C132" s="723"/>
      <c r="D132" s="729"/>
      <c r="E132" s="730"/>
      <c r="F132" s="730"/>
      <c r="G132" s="730"/>
      <c r="H132" s="730"/>
      <c r="I132" s="730"/>
      <c r="J132" s="730"/>
      <c r="K132" s="730"/>
      <c r="L132" s="730"/>
      <c r="M132" s="730"/>
      <c r="N132" s="730"/>
      <c r="O132" s="730"/>
      <c r="P132" s="730"/>
      <c r="Q132" s="730"/>
      <c r="R132" s="730"/>
      <c r="S132" s="730"/>
      <c r="T132" s="730"/>
      <c r="U132" s="730"/>
      <c r="V132" s="730"/>
      <c r="W132" s="731"/>
      <c r="X132" s="738"/>
      <c r="Y132" s="739"/>
      <c r="Z132" s="739"/>
      <c r="AA132" s="739"/>
      <c r="AB132" s="739"/>
      <c r="AC132" s="739"/>
      <c r="AD132" s="739"/>
      <c r="AE132" s="739"/>
      <c r="AF132" s="739"/>
      <c r="AG132" s="739"/>
      <c r="AH132" s="739"/>
      <c r="AI132" s="739"/>
      <c r="AJ132" s="739"/>
      <c r="AK132" s="739"/>
      <c r="AL132" s="739"/>
      <c r="AM132" s="739"/>
      <c r="AN132" s="739"/>
      <c r="AO132" s="739"/>
      <c r="AP132" s="739"/>
      <c r="AQ132" s="739"/>
      <c r="AR132" s="739"/>
      <c r="AS132" s="739"/>
      <c r="AT132" s="739"/>
      <c r="AU132" s="739"/>
      <c r="AV132" s="739"/>
      <c r="AW132" s="739"/>
      <c r="AX132" s="739"/>
      <c r="AY132" s="739"/>
      <c r="AZ132" s="739"/>
      <c r="BA132" s="739"/>
      <c r="BB132" s="739"/>
      <c r="BC132" s="739"/>
      <c r="BD132" s="739"/>
      <c r="BE132" s="739"/>
      <c r="BF132" s="739"/>
      <c r="BG132" s="739"/>
      <c r="BH132" s="739"/>
      <c r="BI132" s="739"/>
      <c r="BJ132" s="740"/>
      <c r="BK132" s="747"/>
      <c r="BL132" s="748"/>
      <c r="BM132" s="748"/>
      <c r="BN132" s="748"/>
      <c r="BO132" s="749"/>
      <c r="BP132" s="756"/>
      <c r="BQ132" s="757"/>
      <c r="BR132" s="757"/>
      <c r="BS132" s="757"/>
      <c r="BT132" s="757"/>
      <c r="BU132" s="757"/>
      <c r="BV132" s="757"/>
      <c r="BW132" s="757"/>
      <c r="BX132" s="758"/>
    </row>
    <row r="133" spans="2:76" s="74" customFormat="1" ht="20.25" customHeight="1">
      <c r="B133" s="722"/>
      <c r="C133" s="723"/>
      <c r="D133" s="729"/>
      <c r="E133" s="730"/>
      <c r="F133" s="730"/>
      <c r="G133" s="730"/>
      <c r="H133" s="730"/>
      <c r="I133" s="730"/>
      <c r="J133" s="730"/>
      <c r="K133" s="730"/>
      <c r="L133" s="730"/>
      <c r="M133" s="730"/>
      <c r="N133" s="730"/>
      <c r="O133" s="730"/>
      <c r="P133" s="730"/>
      <c r="Q133" s="730"/>
      <c r="R133" s="730"/>
      <c r="S133" s="730"/>
      <c r="T133" s="730"/>
      <c r="U133" s="730"/>
      <c r="V133" s="730"/>
      <c r="W133" s="731"/>
      <c r="X133" s="738"/>
      <c r="Y133" s="739"/>
      <c r="Z133" s="739"/>
      <c r="AA133" s="739"/>
      <c r="AB133" s="739"/>
      <c r="AC133" s="739"/>
      <c r="AD133" s="739"/>
      <c r="AE133" s="739"/>
      <c r="AF133" s="739"/>
      <c r="AG133" s="739"/>
      <c r="AH133" s="739"/>
      <c r="AI133" s="739"/>
      <c r="AJ133" s="739"/>
      <c r="AK133" s="739"/>
      <c r="AL133" s="739"/>
      <c r="AM133" s="739"/>
      <c r="AN133" s="739"/>
      <c r="AO133" s="739"/>
      <c r="AP133" s="739"/>
      <c r="AQ133" s="739"/>
      <c r="AR133" s="739"/>
      <c r="AS133" s="739"/>
      <c r="AT133" s="739"/>
      <c r="AU133" s="739"/>
      <c r="AV133" s="739"/>
      <c r="AW133" s="739"/>
      <c r="AX133" s="739"/>
      <c r="AY133" s="739"/>
      <c r="AZ133" s="739"/>
      <c r="BA133" s="739"/>
      <c r="BB133" s="739"/>
      <c r="BC133" s="739"/>
      <c r="BD133" s="739"/>
      <c r="BE133" s="739"/>
      <c r="BF133" s="739"/>
      <c r="BG133" s="739"/>
      <c r="BH133" s="739"/>
      <c r="BI133" s="739"/>
      <c r="BJ133" s="740"/>
      <c r="BK133" s="747"/>
      <c r="BL133" s="748"/>
      <c r="BM133" s="748"/>
      <c r="BN133" s="748"/>
      <c r="BO133" s="749"/>
      <c r="BP133" s="756"/>
      <c r="BQ133" s="757"/>
      <c r="BR133" s="757"/>
      <c r="BS133" s="757"/>
      <c r="BT133" s="757"/>
      <c r="BU133" s="757"/>
      <c r="BV133" s="757"/>
      <c r="BW133" s="757"/>
      <c r="BX133" s="758"/>
    </row>
    <row r="134" spans="2:76" s="74" customFormat="1" ht="20.25" customHeight="1">
      <c r="B134" s="724"/>
      <c r="C134" s="725"/>
      <c r="D134" s="732"/>
      <c r="E134" s="733"/>
      <c r="F134" s="733"/>
      <c r="G134" s="733"/>
      <c r="H134" s="733"/>
      <c r="I134" s="733"/>
      <c r="J134" s="733"/>
      <c r="K134" s="733"/>
      <c r="L134" s="733"/>
      <c r="M134" s="733"/>
      <c r="N134" s="733"/>
      <c r="O134" s="733"/>
      <c r="P134" s="733"/>
      <c r="Q134" s="733"/>
      <c r="R134" s="733"/>
      <c r="S134" s="733"/>
      <c r="T134" s="733"/>
      <c r="U134" s="733"/>
      <c r="V134" s="733"/>
      <c r="W134" s="734"/>
      <c r="X134" s="741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2"/>
      <c r="AJ134" s="742"/>
      <c r="AK134" s="742"/>
      <c r="AL134" s="742"/>
      <c r="AM134" s="742"/>
      <c r="AN134" s="742"/>
      <c r="AO134" s="742"/>
      <c r="AP134" s="742"/>
      <c r="AQ134" s="742"/>
      <c r="AR134" s="742"/>
      <c r="AS134" s="742"/>
      <c r="AT134" s="742"/>
      <c r="AU134" s="742"/>
      <c r="AV134" s="742"/>
      <c r="AW134" s="742"/>
      <c r="AX134" s="742"/>
      <c r="AY134" s="742"/>
      <c r="AZ134" s="742"/>
      <c r="BA134" s="742"/>
      <c r="BB134" s="742"/>
      <c r="BC134" s="742"/>
      <c r="BD134" s="742"/>
      <c r="BE134" s="742"/>
      <c r="BF134" s="742"/>
      <c r="BG134" s="742"/>
      <c r="BH134" s="742"/>
      <c r="BI134" s="742"/>
      <c r="BJ134" s="743"/>
      <c r="BK134" s="750"/>
      <c r="BL134" s="751"/>
      <c r="BM134" s="751"/>
      <c r="BN134" s="751"/>
      <c r="BO134" s="752"/>
      <c r="BP134" s="759"/>
      <c r="BQ134" s="760"/>
      <c r="BR134" s="760"/>
      <c r="BS134" s="760"/>
      <c r="BT134" s="760"/>
      <c r="BU134" s="760"/>
      <c r="BV134" s="760"/>
      <c r="BW134" s="760"/>
      <c r="BX134" s="761"/>
    </row>
    <row r="135" spans="2:76" s="74" customFormat="1" ht="20.25" customHeight="1">
      <c r="B135" s="769" t="s">
        <v>318</v>
      </c>
      <c r="C135" s="770"/>
      <c r="D135" s="770"/>
      <c r="E135" s="770"/>
      <c r="F135" s="770"/>
      <c r="G135" s="770"/>
      <c r="H135" s="770"/>
      <c r="I135" s="770"/>
      <c r="J135" s="770"/>
      <c r="K135" s="770"/>
      <c r="L135" s="770"/>
      <c r="M135" s="770"/>
      <c r="N135" s="770"/>
      <c r="O135" s="770"/>
      <c r="P135" s="770"/>
      <c r="Q135" s="770"/>
      <c r="R135" s="770"/>
      <c r="S135" s="770"/>
      <c r="T135" s="770"/>
      <c r="U135" s="770"/>
      <c r="V135" s="770"/>
      <c r="W135" s="770"/>
      <c r="X135" s="770"/>
      <c r="Y135" s="770"/>
      <c r="Z135" s="770"/>
      <c r="AA135" s="770"/>
      <c r="AB135" s="770"/>
      <c r="AC135" s="770"/>
      <c r="AD135" s="770"/>
      <c r="AE135" s="770"/>
      <c r="AF135" s="770"/>
      <c r="AG135" s="770"/>
      <c r="AH135" s="770"/>
      <c r="AI135" s="770"/>
      <c r="AJ135" s="770"/>
      <c r="AK135" s="770"/>
      <c r="AL135" s="770"/>
      <c r="AM135" s="770"/>
      <c r="AN135" s="770"/>
      <c r="AO135" s="770"/>
      <c r="AP135" s="770"/>
      <c r="AQ135" s="770"/>
      <c r="AR135" s="770"/>
      <c r="AS135" s="770"/>
      <c r="AT135" s="770"/>
      <c r="AU135" s="770"/>
      <c r="AV135" s="770"/>
      <c r="AW135" s="770"/>
      <c r="AX135" s="770"/>
      <c r="AY135" s="770"/>
      <c r="AZ135" s="770"/>
      <c r="BA135" s="770"/>
      <c r="BB135" s="770"/>
      <c r="BC135" s="770"/>
      <c r="BD135" s="770"/>
      <c r="BE135" s="770"/>
      <c r="BF135" s="770"/>
      <c r="BG135" s="770"/>
      <c r="BH135" s="770"/>
      <c r="BI135" s="770"/>
      <c r="BJ135" s="770"/>
      <c r="BK135" s="770"/>
      <c r="BL135" s="770"/>
      <c r="BM135" s="770"/>
      <c r="BN135" s="770"/>
      <c r="BO135" s="771"/>
      <c r="BP135" s="811">
        <f>SUM(BP15:BP134)</f>
        <v>0</v>
      </c>
      <c r="BQ135" s="812"/>
      <c r="BR135" s="812"/>
      <c r="BS135" s="812"/>
      <c r="BT135" s="812"/>
      <c r="BU135" s="813"/>
      <c r="BV135" s="813"/>
      <c r="BW135" s="813"/>
      <c r="BX135" s="814"/>
    </row>
    <row r="136" spans="2:76" s="74" customFormat="1" ht="20.25" customHeight="1">
      <c r="B136" s="772"/>
      <c r="C136" s="773"/>
      <c r="D136" s="773"/>
      <c r="E136" s="773"/>
      <c r="F136" s="773"/>
      <c r="G136" s="773"/>
      <c r="H136" s="773"/>
      <c r="I136" s="773"/>
      <c r="J136" s="773"/>
      <c r="K136" s="773"/>
      <c r="L136" s="773"/>
      <c r="M136" s="773"/>
      <c r="N136" s="773"/>
      <c r="O136" s="773"/>
      <c r="P136" s="773"/>
      <c r="Q136" s="773"/>
      <c r="R136" s="773"/>
      <c r="S136" s="773"/>
      <c r="T136" s="773"/>
      <c r="U136" s="773"/>
      <c r="V136" s="773"/>
      <c r="W136" s="773"/>
      <c r="X136" s="773"/>
      <c r="Y136" s="773"/>
      <c r="Z136" s="773"/>
      <c r="AA136" s="773"/>
      <c r="AB136" s="773"/>
      <c r="AC136" s="773"/>
      <c r="AD136" s="773"/>
      <c r="AE136" s="773"/>
      <c r="AF136" s="773"/>
      <c r="AG136" s="773"/>
      <c r="AH136" s="773"/>
      <c r="AI136" s="773"/>
      <c r="AJ136" s="773"/>
      <c r="AK136" s="773"/>
      <c r="AL136" s="773"/>
      <c r="AM136" s="773"/>
      <c r="AN136" s="773"/>
      <c r="AO136" s="773"/>
      <c r="AP136" s="773"/>
      <c r="AQ136" s="773"/>
      <c r="AR136" s="773"/>
      <c r="AS136" s="773"/>
      <c r="AT136" s="773"/>
      <c r="AU136" s="773"/>
      <c r="AV136" s="773"/>
      <c r="AW136" s="773"/>
      <c r="AX136" s="773"/>
      <c r="AY136" s="773"/>
      <c r="AZ136" s="773"/>
      <c r="BA136" s="773"/>
      <c r="BB136" s="773"/>
      <c r="BC136" s="773"/>
      <c r="BD136" s="773"/>
      <c r="BE136" s="773"/>
      <c r="BF136" s="773"/>
      <c r="BG136" s="773"/>
      <c r="BH136" s="773"/>
      <c r="BI136" s="773"/>
      <c r="BJ136" s="773"/>
      <c r="BK136" s="773"/>
      <c r="BL136" s="773"/>
      <c r="BM136" s="773"/>
      <c r="BN136" s="773"/>
      <c r="BO136" s="774"/>
      <c r="BP136" s="815"/>
      <c r="BQ136" s="816"/>
      <c r="BR136" s="816"/>
      <c r="BS136" s="816"/>
      <c r="BT136" s="816"/>
      <c r="BU136" s="817"/>
      <c r="BV136" s="817"/>
      <c r="BW136" s="817"/>
      <c r="BX136" s="818"/>
    </row>
    <row r="137" spans="2:76" s="74" customFormat="1" ht="20.25" customHeight="1">
      <c r="B137" s="775"/>
      <c r="C137" s="776"/>
      <c r="D137" s="776"/>
      <c r="E137" s="776"/>
      <c r="F137" s="776"/>
      <c r="G137" s="776"/>
      <c r="H137" s="776"/>
      <c r="I137" s="776"/>
      <c r="J137" s="776"/>
      <c r="K137" s="776"/>
      <c r="L137" s="776"/>
      <c r="M137" s="776"/>
      <c r="N137" s="776"/>
      <c r="O137" s="776"/>
      <c r="P137" s="776"/>
      <c r="Q137" s="776"/>
      <c r="R137" s="776"/>
      <c r="S137" s="776"/>
      <c r="T137" s="776"/>
      <c r="U137" s="776"/>
      <c r="V137" s="776"/>
      <c r="W137" s="776"/>
      <c r="X137" s="776"/>
      <c r="Y137" s="776"/>
      <c r="Z137" s="776"/>
      <c r="AA137" s="776"/>
      <c r="AB137" s="776"/>
      <c r="AC137" s="776"/>
      <c r="AD137" s="776"/>
      <c r="AE137" s="776"/>
      <c r="AF137" s="776"/>
      <c r="AG137" s="776"/>
      <c r="AH137" s="776"/>
      <c r="AI137" s="776"/>
      <c r="AJ137" s="776"/>
      <c r="AK137" s="776"/>
      <c r="AL137" s="776"/>
      <c r="AM137" s="776"/>
      <c r="AN137" s="776"/>
      <c r="AO137" s="776"/>
      <c r="AP137" s="776"/>
      <c r="AQ137" s="776"/>
      <c r="AR137" s="776"/>
      <c r="AS137" s="776"/>
      <c r="AT137" s="776"/>
      <c r="AU137" s="776"/>
      <c r="AV137" s="776"/>
      <c r="AW137" s="776"/>
      <c r="AX137" s="776"/>
      <c r="AY137" s="776"/>
      <c r="AZ137" s="776"/>
      <c r="BA137" s="776"/>
      <c r="BB137" s="776"/>
      <c r="BC137" s="776"/>
      <c r="BD137" s="776"/>
      <c r="BE137" s="776"/>
      <c r="BF137" s="776"/>
      <c r="BG137" s="776"/>
      <c r="BH137" s="776"/>
      <c r="BI137" s="776"/>
      <c r="BJ137" s="776"/>
      <c r="BK137" s="776"/>
      <c r="BL137" s="776"/>
      <c r="BM137" s="776"/>
      <c r="BN137" s="776"/>
      <c r="BO137" s="777"/>
      <c r="BP137" s="819"/>
      <c r="BQ137" s="820"/>
      <c r="BR137" s="820"/>
      <c r="BS137" s="820"/>
      <c r="BT137" s="820"/>
      <c r="BU137" s="820"/>
      <c r="BV137" s="820"/>
      <c r="BW137" s="820"/>
      <c r="BX137" s="821"/>
    </row>
    <row r="138" spans="1:76" s="121" customFormat="1" ht="24">
      <c r="A138" s="114" t="s">
        <v>449</v>
      </c>
      <c r="B138" s="115" t="s">
        <v>312</v>
      </c>
      <c r="C138" s="116"/>
      <c r="D138" s="117"/>
      <c r="E138" s="117"/>
      <c r="F138" s="118"/>
      <c r="G138" s="118"/>
      <c r="H138" s="118"/>
      <c r="I138" s="118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20"/>
      <c r="BD138" s="120"/>
      <c r="BE138" s="120"/>
      <c r="BF138" s="120"/>
      <c r="BG138" s="120"/>
      <c r="BN138" s="122"/>
      <c r="BO138" s="122"/>
      <c r="BP138" s="122"/>
      <c r="BT138" s="122"/>
      <c r="BX138" s="123"/>
    </row>
    <row r="139" spans="1:66" s="127" customFormat="1" ht="20.25" customHeight="1">
      <c r="A139" s="116"/>
      <c r="B139" s="124"/>
      <c r="C139" s="125"/>
      <c r="D139" s="125"/>
      <c r="E139" s="125"/>
      <c r="F139" s="809"/>
      <c r="G139" s="809"/>
      <c r="H139" s="809"/>
      <c r="I139" s="809"/>
      <c r="J139" s="809"/>
      <c r="K139" s="809"/>
      <c r="L139" s="809"/>
      <c r="M139" s="809"/>
      <c r="N139" s="809"/>
      <c r="O139" s="809"/>
      <c r="P139" s="809"/>
      <c r="Q139" s="809"/>
      <c r="R139" s="809"/>
      <c r="S139" s="809"/>
      <c r="T139" s="809"/>
      <c r="U139" s="809"/>
      <c r="V139" s="809"/>
      <c r="W139" s="809"/>
      <c r="X139" s="809"/>
      <c r="Y139" s="809"/>
      <c r="Z139" s="809"/>
      <c r="AA139" s="809"/>
      <c r="AB139" s="809"/>
      <c r="AC139" s="809"/>
      <c r="AD139" s="809"/>
      <c r="AE139" s="809"/>
      <c r="AF139" s="809"/>
      <c r="AG139" s="809"/>
      <c r="AH139" s="809"/>
      <c r="AI139" s="809"/>
      <c r="AJ139" s="809"/>
      <c r="AK139" s="809"/>
      <c r="AL139" s="809"/>
      <c r="AM139" s="809"/>
      <c r="AN139" s="809"/>
      <c r="AO139" s="809"/>
      <c r="AP139" s="809"/>
      <c r="AQ139" s="809"/>
      <c r="AR139" s="809"/>
      <c r="AS139" s="809"/>
      <c r="AT139" s="809"/>
      <c r="AU139" s="809"/>
      <c r="AV139" s="809"/>
      <c r="AW139" s="809"/>
      <c r="AX139" s="809"/>
      <c r="AY139" s="809"/>
      <c r="AZ139" s="809"/>
      <c r="BA139" s="809"/>
      <c r="BB139" s="809"/>
      <c r="BN139" s="128"/>
    </row>
    <row r="140" spans="1:76" s="127" customFormat="1" ht="30" customHeight="1">
      <c r="A140" s="116" t="s">
        <v>450</v>
      </c>
      <c r="B140" s="810" t="s">
        <v>469</v>
      </c>
      <c r="C140" s="810"/>
      <c r="D140" s="810"/>
      <c r="E140" s="810"/>
      <c r="F140" s="810"/>
      <c r="G140" s="810"/>
      <c r="H140" s="810"/>
      <c r="I140" s="810"/>
      <c r="J140" s="810"/>
      <c r="K140" s="810"/>
      <c r="L140" s="810"/>
      <c r="M140" s="810"/>
      <c r="N140" s="810"/>
      <c r="O140" s="810"/>
      <c r="P140" s="810"/>
      <c r="Q140" s="810"/>
      <c r="R140" s="810"/>
      <c r="S140" s="810"/>
      <c r="T140" s="810"/>
      <c r="U140" s="810"/>
      <c r="V140" s="810"/>
      <c r="W140" s="810"/>
      <c r="X140" s="810"/>
      <c r="Y140" s="810"/>
      <c r="Z140" s="810"/>
      <c r="AA140" s="810"/>
      <c r="AB140" s="810"/>
      <c r="AC140" s="810"/>
      <c r="AD140" s="810"/>
      <c r="AE140" s="810"/>
      <c r="AF140" s="810"/>
      <c r="AG140" s="810"/>
      <c r="AH140" s="810"/>
      <c r="AI140" s="810"/>
      <c r="AJ140" s="810"/>
      <c r="AK140" s="810"/>
      <c r="AL140" s="810"/>
      <c r="AM140" s="810"/>
      <c r="AN140" s="810"/>
      <c r="AO140" s="810"/>
      <c r="AP140" s="810"/>
      <c r="AQ140" s="810"/>
      <c r="AR140" s="810"/>
      <c r="AS140" s="810"/>
      <c r="AT140" s="810"/>
      <c r="AU140" s="810"/>
      <c r="AV140" s="810"/>
      <c r="AW140" s="810"/>
      <c r="AX140" s="810"/>
      <c r="AY140" s="810"/>
      <c r="AZ140" s="810"/>
      <c r="BA140" s="810"/>
      <c r="BB140" s="810"/>
      <c r="BC140" s="810"/>
      <c r="BD140" s="810"/>
      <c r="BE140" s="810"/>
      <c r="BF140" s="810"/>
      <c r="BG140" s="810"/>
      <c r="BH140" s="810"/>
      <c r="BI140" s="810"/>
      <c r="BJ140" s="810"/>
      <c r="BK140" s="810"/>
      <c r="BL140" s="810"/>
      <c r="BM140" s="810"/>
      <c r="BN140" s="810"/>
      <c r="BO140" s="810"/>
      <c r="BP140" s="810"/>
      <c r="BQ140" s="810"/>
      <c r="BR140" s="810"/>
      <c r="BS140" s="810"/>
      <c r="BT140" s="810"/>
      <c r="BU140" s="810"/>
      <c r="BV140" s="810"/>
      <c r="BW140" s="810"/>
      <c r="BX140" s="810"/>
    </row>
    <row r="141" spans="1:76" s="127" customFormat="1" ht="32.25" customHeight="1">
      <c r="A141" s="116"/>
      <c r="B141" s="810"/>
      <c r="C141" s="810"/>
      <c r="D141" s="810"/>
      <c r="E141" s="810"/>
      <c r="F141" s="810"/>
      <c r="G141" s="810"/>
      <c r="H141" s="810"/>
      <c r="I141" s="810"/>
      <c r="J141" s="810"/>
      <c r="K141" s="810"/>
      <c r="L141" s="810"/>
      <c r="M141" s="810"/>
      <c r="N141" s="810"/>
      <c r="O141" s="810"/>
      <c r="P141" s="810"/>
      <c r="Q141" s="810"/>
      <c r="R141" s="810"/>
      <c r="S141" s="810"/>
      <c r="T141" s="810"/>
      <c r="U141" s="810"/>
      <c r="V141" s="810"/>
      <c r="W141" s="810"/>
      <c r="X141" s="810"/>
      <c r="Y141" s="810"/>
      <c r="Z141" s="810"/>
      <c r="AA141" s="810"/>
      <c r="AB141" s="810"/>
      <c r="AC141" s="810"/>
      <c r="AD141" s="810"/>
      <c r="AE141" s="810"/>
      <c r="AF141" s="810"/>
      <c r="AG141" s="810"/>
      <c r="AH141" s="810"/>
      <c r="AI141" s="810"/>
      <c r="AJ141" s="810"/>
      <c r="AK141" s="810"/>
      <c r="AL141" s="810"/>
      <c r="AM141" s="810"/>
      <c r="AN141" s="810"/>
      <c r="AO141" s="810"/>
      <c r="AP141" s="810"/>
      <c r="AQ141" s="810"/>
      <c r="AR141" s="810"/>
      <c r="AS141" s="810"/>
      <c r="AT141" s="810"/>
      <c r="AU141" s="810"/>
      <c r="AV141" s="810"/>
      <c r="AW141" s="810"/>
      <c r="AX141" s="810"/>
      <c r="AY141" s="810"/>
      <c r="AZ141" s="810"/>
      <c r="BA141" s="810"/>
      <c r="BB141" s="810"/>
      <c r="BC141" s="810"/>
      <c r="BD141" s="810"/>
      <c r="BE141" s="810"/>
      <c r="BF141" s="810"/>
      <c r="BG141" s="810"/>
      <c r="BH141" s="810"/>
      <c r="BI141" s="810"/>
      <c r="BJ141" s="810"/>
      <c r="BK141" s="810"/>
      <c r="BL141" s="810"/>
      <c r="BM141" s="810"/>
      <c r="BN141" s="810"/>
      <c r="BO141" s="810"/>
      <c r="BP141" s="810"/>
      <c r="BQ141" s="810"/>
      <c r="BR141" s="810"/>
      <c r="BS141" s="810"/>
      <c r="BT141" s="810"/>
      <c r="BU141" s="810"/>
      <c r="BV141" s="810"/>
      <c r="BW141" s="810"/>
      <c r="BX141" s="810"/>
    </row>
    <row r="142" spans="1:66" s="127" customFormat="1" ht="20.25" customHeight="1">
      <c r="A142" s="116"/>
      <c r="B142" s="124"/>
      <c r="C142" s="125"/>
      <c r="D142" s="125"/>
      <c r="E142" s="125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N142" s="128"/>
    </row>
    <row r="143" spans="1:66" s="127" customFormat="1" ht="20.25" customHeight="1">
      <c r="A143" s="116"/>
      <c r="B143" s="124"/>
      <c r="C143" s="125"/>
      <c r="D143" s="125"/>
      <c r="E143" s="125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N143" s="128"/>
    </row>
    <row r="144" spans="1:66" s="127" customFormat="1" ht="20.25" customHeight="1">
      <c r="A144" s="116"/>
      <c r="B144" s="124"/>
      <c r="C144" s="125"/>
      <c r="D144" s="125"/>
      <c r="E144" s="125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N144" s="128"/>
    </row>
    <row r="145" spans="1:66" s="127" customFormat="1" ht="20.25" customHeight="1">
      <c r="A145" s="116"/>
      <c r="B145" s="124"/>
      <c r="C145" s="125"/>
      <c r="D145" s="125"/>
      <c r="E145" s="125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N145" s="128"/>
    </row>
    <row r="146" spans="1:66" s="127" customFormat="1" ht="20.25" customHeight="1">
      <c r="A146" s="116"/>
      <c r="B146" s="124"/>
      <c r="C146" s="125"/>
      <c r="D146" s="125"/>
      <c r="E146" s="125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N146" s="128"/>
    </row>
    <row r="147" spans="1:66" s="127" customFormat="1" ht="20.25" customHeight="1">
      <c r="A147" s="116"/>
      <c r="B147" s="124"/>
      <c r="C147" s="125"/>
      <c r="D147" s="125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N147" s="128"/>
    </row>
    <row r="148" spans="1:66" s="127" customFormat="1" ht="20.25" customHeight="1">
      <c r="A148" s="116"/>
      <c r="B148" s="124"/>
      <c r="C148" s="125"/>
      <c r="D148" s="125"/>
      <c r="E148" s="125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N148" s="128"/>
    </row>
    <row r="149" spans="1:66" s="127" customFormat="1" ht="20.25" customHeight="1">
      <c r="A149" s="116"/>
      <c r="B149" s="124"/>
      <c r="C149" s="125"/>
      <c r="D149" s="125"/>
      <c r="E149" s="125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N149" s="128"/>
    </row>
    <row r="150" spans="1:66" s="127" customFormat="1" ht="20.25" customHeight="1">
      <c r="A150" s="116"/>
      <c r="B150" s="124"/>
      <c r="C150" s="125"/>
      <c r="D150" s="125"/>
      <c r="E150" s="125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N150" s="128"/>
    </row>
    <row r="151" spans="1:66" s="127" customFormat="1" ht="20.25" customHeight="1">
      <c r="A151" s="116"/>
      <c r="B151" s="124"/>
      <c r="C151" s="125"/>
      <c r="D151" s="125"/>
      <c r="E151" s="125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N151" s="128"/>
    </row>
    <row r="152" spans="1:66" s="127" customFormat="1" ht="20.25" customHeight="1">
      <c r="A152" s="116"/>
      <c r="B152" s="124"/>
      <c r="C152" s="125"/>
      <c r="D152" s="125"/>
      <c r="E152" s="125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N152" s="128"/>
    </row>
    <row r="153" spans="1:66" s="127" customFormat="1" ht="20.25" customHeight="1">
      <c r="A153" s="116"/>
      <c r="B153" s="124"/>
      <c r="C153" s="125"/>
      <c r="D153" s="125"/>
      <c r="E153" s="125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N153" s="128"/>
    </row>
    <row r="154" spans="1:66" s="127" customFormat="1" ht="20.25" customHeight="1">
      <c r="A154" s="116"/>
      <c r="B154" s="124"/>
      <c r="C154" s="125"/>
      <c r="D154" s="125"/>
      <c r="E154" s="125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N154" s="128"/>
    </row>
    <row r="155" spans="1:66" s="127" customFormat="1" ht="20.25" customHeight="1">
      <c r="A155" s="116"/>
      <c r="B155" s="124"/>
      <c r="C155" s="125"/>
      <c r="D155" s="125"/>
      <c r="E155" s="125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N155" s="128"/>
    </row>
    <row r="156" spans="1:66" s="127" customFormat="1" ht="20.25" customHeight="1">
      <c r="A156" s="116"/>
      <c r="B156" s="124"/>
      <c r="C156" s="125"/>
      <c r="D156" s="125"/>
      <c r="E156" s="125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N156" s="128"/>
    </row>
    <row r="157" spans="1:66" s="127" customFormat="1" ht="20.25" customHeight="1">
      <c r="A157" s="116"/>
      <c r="B157" s="124"/>
      <c r="C157" s="125"/>
      <c r="D157" s="125"/>
      <c r="E157" s="125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N157" s="128"/>
    </row>
    <row r="158" spans="1:66" s="127" customFormat="1" ht="20.25" customHeight="1">
      <c r="A158" s="116"/>
      <c r="B158" s="124"/>
      <c r="C158" s="125"/>
      <c r="D158" s="125"/>
      <c r="E158" s="125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N158" s="128"/>
    </row>
    <row r="159" spans="1:66" s="127" customFormat="1" ht="20.25" customHeight="1">
      <c r="A159" s="116"/>
      <c r="B159" s="129"/>
      <c r="C159" s="3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31"/>
      <c r="BH159" s="131"/>
      <c r="BI159" s="131"/>
      <c r="BJ159" s="131"/>
      <c r="BK159" s="126"/>
      <c r="BL159" s="126"/>
      <c r="BM159" s="126"/>
      <c r="BN159" s="128"/>
    </row>
    <row r="160" spans="1:66" s="127" customFormat="1" ht="20.25" customHeight="1">
      <c r="A160" s="116"/>
      <c r="B160" s="129"/>
      <c r="C160" s="3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31"/>
      <c r="BH160" s="131"/>
      <c r="BI160" s="131"/>
      <c r="BJ160" s="131"/>
      <c r="BK160" s="126"/>
      <c r="BL160" s="126"/>
      <c r="BM160" s="126"/>
      <c r="BN160" s="128"/>
    </row>
    <row r="161" spans="1:66" s="137" customFormat="1" ht="20.25" customHeight="1">
      <c r="A161" s="132"/>
      <c r="B161" s="133"/>
      <c r="C161" s="65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5"/>
      <c r="BH161" s="135"/>
      <c r="BI161" s="135"/>
      <c r="BJ161" s="135"/>
      <c r="BK161" s="134"/>
      <c r="BL161" s="134"/>
      <c r="BM161" s="134"/>
      <c r="BN161" s="136"/>
    </row>
    <row r="162" spans="1:66" s="137" customFormat="1" ht="20.25" customHeight="1">
      <c r="A162" s="132"/>
      <c r="B162" s="133"/>
      <c r="C162" s="65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5"/>
      <c r="BH162" s="135"/>
      <c r="BI162" s="135"/>
      <c r="BJ162" s="135"/>
      <c r="BK162" s="134"/>
      <c r="BL162" s="134"/>
      <c r="BM162" s="134"/>
      <c r="BN162" s="136"/>
    </row>
    <row r="163" spans="1:66" s="137" customFormat="1" ht="20.25" customHeight="1">
      <c r="A163" s="132"/>
      <c r="B163" s="133"/>
      <c r="C163" s="6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5"/>
      <c r="BH163" s="135"/>
      <c r="BI163" s="135"/>
      <c r="BJ163" s="135"/>
      <c r="BK163" s="134"/>
      <c r="BL163" s="134"/>
      <c r="BM163" s="134"/>
      <c r="BN163" s="136"/>
    </row>
    <row r="164" spans="1:66" s="137" customFormat="1" ht="20.25" customHeight="1">
      <c r="A164" s="132"/>
      <c r="B164" s="133"/>
      <c r="C164" s="65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5"/>
      <c r="BH164" s="135"/>
      <c r="BI164" s="135"/>
      <c r="BJ164" s="135"/>
      <c r="BK164" s="134"/>
      <c r="BL164" s="134"/>
      <c r="BM164" s="134"/>
      <c r="BN164" s="136"/>
    </row>
    <row r="165" spans="1:66" s="127" customFormat="1" ht="20.25" customHeight="1">
      <c r="A165" s="116"/>
      <c r="B165" s="124"/>
      <c r="C165" s="125"/>
      <c r="D165" s="301" t="s">
        <v>546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808"/>
      <c r="BH165" s="808"/>
      <c r="BI165" s="808"/>
      <c r="BJ165" s="808"/>
      <c r="BK165" s="126"/>
      <c r="BL165" s="126"/>
      <c r="BM165" s="126"/>
      <c r="BN165" s="128"/>
    </row>
    <row r="166" spans="59:62" ht="20.25" customHeight="1">
      <c r="BG166" s="139"/>
      <c r="BH166" s="139"/>
      <c r="BI166" s="139"/>
      <c r="BJ166" s="139"/>
    </row>
    <row r="167" spans="4:66" s="86" customFormat="1" ht="24.75" thickBot="1">
      <c r="D167" s="86" t="s">
        <v>480</v>
      </c>
      <c r="V167" s="302"/>
      <c r="BG167" s="303"/>
      <c r="BH167" s="303"/>
      <c r="BI167" s="303"/>
      <c r="BJ167" s="303"/>
      <c r="BN167" s="304"/>
    </row>
    <row r="168" spans="4:187" s="86" customFormat="1" ht="30" thickBot="1">
      <c r="D168" s="316" t="str">
        <f aca="true" t="shared" si="0" ref="D168:D189">CONCATENATE(,DR168,".",GD168," - ",DS168," / ",GE168)</f>
        <v>1.1 - ACQUISTO TERRENI  / ACQUISTO TERRENI </v>
      </c>
      <c r="E168" s="316"/>
      <c r="V168" s="302"/>
      <c r="DR168" s="305">
        <v>1</v>
      </c>
      <c r="DS168" s="140" t="s">
        <v>242</v>
      </c>
      <c r="FS168" s="303"/>
      <c r="FT168" s="303"/>
      <c r="FU168" s="303"/>
      <c r="FV168" s="303"/>
      <c r="FZ168" s="304"/>
      <c r="GD168" s="305">
        <v>1</v>
      </c>
      <c r="GE168" s="140" t="s">
        <v>242</v>
      </c>
    </row>
    <row r="169" spans="4:187" s="86" customFormat="1" ht="30" thickBot="1">
      <c r="D169" s="316" t="str">
        <f t="shared" si="0"/>
        <v>2.1 - MIGL. FONDIARI: RECINZIONI TERRENI AGRICOLI DESTINATI COLTURE DI PREGIO O AL PASCOLO, CON STRUTTURE STABILI  / MIGL. FONDIARI: RECINZIONI TERRENI AGRICOLI DESTINATI COLTURE DI PREGIO O AL PASCOLO, CON STRUTTURE STABILI </v>
      </c>
      <c r="E169" s="316"/>
      <c r="V169" s="302"/>
      <c r="DR169" s="306">
        <v>2</v>
      </c>
      <c r="DS169" s="142" t="s">
        <v>243</v>
      </c>
      <c r="FS169" s="303"/>
      <c r="FT169" s="303"/>
      <c r="FU169" s="303"/>
      <c r="FV169" s="303"/>
      <c r="FZ169" s="304"/>
      <c r="GD169" s="306">
        <v>1</v>
      </c>
      <c r="GE169" s="142" t="s">
        <v>243</v>
      </c>
    </row>
    <row r="170" spans="4:187" s="86" customFormat="1" ht="30" thickBot="1">
      <c r="D170" s="316" t="str">
        <f t="shared" si="0"/>
        <v>3.1 - MIGL. FONDIARI: RISTRUTTURAZIONE DI VECCHI OLIVETI, CASTAGNETI E NOCCIOLETI  / MIGL. FONDIARI: RISTRUTTURAZIONE DI VECCHI OLIVETI, CASTAGNETI E NOCCIOLETI </v>
      </c>
      <c r="E170" s="316"/>
      <c r="V170" s="302"/>
      <c r="DR170" s="305">
        <v>3</v>
      </c>
      <c r="DS170" s="140" t="s">
        <v>244</v>
      </c>
      <c r="FS170" s="303"/>
      <c r="FT170" s="303"/>
      <c r="FU170" s="303"/>
      <c r="FV170" s="303"/>
      <c r="FZ170" s="304"/>
      <c r="GD170" s="305">
        <v>1</v>
      </c>
      <c r="GE170" s="140" t="s">
        <v>244</v>
      </c>
    </row>
    <row r="171" spans="4:187" s="86" customFormat="1" ht="30" thickBot="1">
      <c r="D171" s="316" t="str">
        <f t="shared" si="0"/>
        <v>4.1 - MIGL. FONDIARI: IMPIANTO DI COLTURE POLIENNALI  / RISTRUTTURAZIONE E RICONVERSIONE DEI VIGNETI </v>
      </c>
      <c r="E171" s="316"/>
      <c r="V171" s="302"/>
      <c r="DR171" s="306">
        <v>4</v>
      </c>
      <c r="DS171" s="142" t="s">
        <v>245</v>
      </c>
      <c r="FS171" s="303"/>
      <c r="FT171" s="303"/>
      <c r="FU171" s="303"/>
      <c r="FV171" s="303"/>
      <c r="FZ171" s="304"/>
      <c r="GD171" s="306">
        <v>1</v>
      </c>
      <c r="GE171" s="142" t="s">
        <v>246</v>
      </c>
    </row>
    <row r="172" spans="4:187" s="86" customFormat="1" ht="30" thickBot="1">
      <c r="D172" s="316" t="str">
        <f t="shared" si="0"/>
        <v>4.2 - MIGL. FONDIARI: IMPIANTO DI COLTURE POLIENNALI  / SOSTITUZIONE DEGLI OLIVI POCO PRODUTTIVI CON NUOVI OLIVI </v>
      </c>
      <c r="E172" s="316"/>
      <c r="V172" s="302"/>
      <c r="DR172" s="306">
        <v>4</v>
      </c>
      <c r="DS172" s="142" t="s">
        <v>245</v>
      </c>
      <c r="FS172" s="303"/>
      <c r="FT172" s="303"/>
      <c r="FU172" s="303"/>
      <c r="FV172" s="303"/>
      <c r="FZ172" s="304"/>
      <c r="GD172" s="306">
        <v>2</v>
      </c>
      <c r="GE172" s="142" t="s">
        <v>247</v>
      </c>
    </row>
    <row r="173" spans="4:187" s="86" customFormat="1" ht="30" thickBot="1">
      <c r="D173" s="316" t="str">
        <f t="shared" si="0"/>
        <v>4.3 - MIGL. FONDIARI: IMPIANTO DI COLTURE POLIENNALI  / ALTRI IMPIANTI DI COLTURE POLIENNALI </v>
      </c>
      <c r="E173" s="316"/>
      <c r="V173" s="302"/>
      <c r="DR173" s="306">
        <v>4</v>
      </c>
      <c r="DS173" s="142" t="s">
        <v>245</v>
      </c>
      <c r="FS173" s="303"/>
      <c r="FT173" s="303"/>
      <c r="FU173" s="303"/>
      <c r="FV173" s="303"/>
      <c r="FZ173" s="304"/>
      <c r="GD173" s="306">
        <v>3</v>
      </c>
      <c r="GE173" s="142" t="s">
        <v>248</v>
      </c>
    </row>
    <row r="174" spans="4:187" s="86" customFormat="1" ht="30" thickBot="1">
      <c r="D174" s="316" t="str">
        <f t="shared" si="0"/>
        <v>5.1 - MIGL. FONDIARI: SISTEMAZIONE DURATURA TERRENI, COMPRESA LA VIABILITA INTERNA AZIENDALE  / MIGL. FONDIARI: SISTEMAZIONE DURATURA TERRENI, COMPRESA LA VIABILITA' INTERNA AZIENDALE </v>
      </c>
      <c r="E174" s="316"/>
      <c r="V174" s="302"/>
      <c r="DR174" s="305">
        <v>5</v>
      </c>
      <c r="DS174" s="140" t="s">
        <v>249</v>
      </c>
      <c r="FS174" s="303"/>
      <c r="FT174" s="303"/>
      <c r="FU174" s="303"/>
      <c r="FV174" s="303"/>
      <c r="FZ174" s="304"/>
      <c r="GD174" s="305">
        <v>1</v>
      </c>
      <c r="GE174" s="140" t="s">
        <v>294</v>
      </c>
    </row>
    <row r="175" spans="4:187" s="86" customFormat="1" ht="30" thickBot="1">
      <c r="D175" s="316" t="str">
        <f t="shared" si="0"/>
        <v>6.1 - MIGL. FONDIARI: REALIZZAZIONE IMPIANTI IDRICI E IRRIGUI, TERMICI ELETTRICI A SERVIZIO COLTURE ED ALLEVAMENTI  / IMPIANTI DI IRRIGAZIONE NEGLI OLIVETI </v>
      </c>
      <c r="E175" s="316"/>
      <c r="V175" s="302"/>
      <c r="DR175" s="306">
        <v>6</v>
      </c>
      <c r="DS175" s="142" t="s">
        <v>250</v>
      </c>
      <c r="FS175" s="303"/>
      <c r="FT175" s="303"/>
      <c r="FU175" s="303"/>
      <c r="FV175" s="303"/>
      <c r="FZ175" s="304"/>
      <c r="GD175" s="306">
        <v>1</v>
      </c>
      <c r="GE175" s="142" t="s">
        <v>251</v>
      </c>
    </row>
    <row r="176" spans="4:187" s="86" customFormat="1" ht="30" thickBot="1">
      <c r="D176" s="316" t="str">
        <f t="shared" si="0"/>
        <v>6.2 - MIGL. FONDIARI: REALIZZAZIONE IMPIANTI IDRICI E IRRIGUI, TERMICI ELETTRICI A SERVIZIO COLTURE ED ALLEVAMENTI  / IMPIANTI DI IRRIGAZIONE IN ALTRE COLTURE </v>
      </c>
      <c r="E176" s="316"/>
      <c r="V176" s="302"/>
      <c r="DR176" s="306">
        <v>6</v>
      </c>
      <c r="DS176" s="142" t="s">
        <v>250</v>
      </c>
      <c r="FS176" s="303"/>
      <c r="FT176" s="303"/>
      <c r="FU176" s="303"/>
      <c r="FV176" s="303"/>
      <c r="FZ176" s="304"/>
      <c r="GD176" s="306">
        <v>2</v>
      </c>
      <c r="GE176" s="142" t="s">
        <v>252</v>
      </c>
    </row>
    <row r="177" spans="4:187" s="86" customFormat="1" ht="30" thickBot="1">
      <c r="D177" s="316" t="str">
        <f t="shared" si="0"/>
        <v>6.3 - MIGL. FONDIARI: REALIZZAZIONE IMPIANTI IDRICI E IRRIGUI, TERMICI ELETTRICI A SERVIZIO COLTURE ED ALLEVAMENTI  / IMPIANTI TERMICI ED ELETTRICI A SERVIZIO DI COLTURE </v>
      </c>
      <c r="E177" s="316"/>
      <c r="V177" s="302"/>
      <c r="DR177" s="306">
        <v>6</v>
      </c>
      <c r="DS177" s="142" t="s">
        <v>250</v>
      </c>
      <c r="FS177" s="303"/>
      <c r="FT177" s="303"/>
      <c r="FU177" s="303"/>
      <c r="FV177" s="303"/>
      <c r="FZ177" s="304"/>
      <c r="GD177" s="306">
        <v>3</v>
      </c>
      <c r="GE177" s="142" t="s">
        <v>253</v>
      </c>
    </row>
    <row r="178" spans="4:187" s="86" customFormat="1" ht="30" thickBot="1">
      <c r="D178" s="316" t="str">
        <f t="shared" si="0"/>
        <v>6.4 - MIGL. FONDIARI: REALIZZAZIONE IMPIANTI IDRICI E IRRIGUI, TERMICI ELETTRICI A SERVIZIO COLTURE ED ALLEVAMENTI  / IMPIANTI IDRICI TERMICI ED ELETTRICI PER ALLEVAMENTI </v>
      </c>
      <c r="E178" s="316"/>
      <c r="V178" s="302"/>
      <c r="DR178" s="306">
        <v>6</v>
      </c>
      <c r="DS178" s="142" t="s">
        <v>250</v>
      </c>
      <c r="FS178" s="303"/>
      <c r="FT178" s="303"/>
      <c r="FU178" s="303"/>
      <c r="FV178" s="303"/>
      <c r="FZ178" s="304"/>
      <c r="GD178" s="306">
        <v>4</v>
      </c>
      <c r="GE178" s="142" t="s">
        <v>254</v>
      </c>
    </row>
    <row r="179" spans="4:187" s="86" customFormat="1" ht="30" thickBot="1">
      <c r="D179" s="316" t="str">
        <f t="shared" si="0"/>
        <v>7.1 - COSTRUZIONE, ACQUISIZIONE E/O RISTRUTTURAZIONE DI FABBRICATI FUNZIONALI ALLA PRODUZIONE AGRICOLA TRASFORMAZIONE E VENDITA  / PRODUZIONE AGRICOLA </v>
      </c>
      <c r="E179" s="316"/>
      <c r="V179" s="302"/>
      <c r="DR179" s="305">
        <v>7</v>
      </c>
      <c r="DS179" s="140" t="s">
        <v>255</v>
      </c>
      <c r="FS179" s="303"/>
      <c r="FT179" s="303"/>
      <c r="FU179" s="303"/>
      <c r="FV179" s="303"/>
      <c r="FZ179" s="304"/>
      <c r="GD179" s="305">
        <v>1</v>
      </c>
      <c r="GE179" s="140" t="s">
        <v>256</v>
      </c>
    </row>
    <row r="180" spans="4:187" s="86" customFormat="1" ht="30" thickBot="1">
      <c r="D180" s="316" t="str">
        <f t="shared" si="0"/>
        <v>7.2 - COSTRUZIONE, ACQUISIZIONE E/O RISTRUTTURAZIONE DI FABBRICATI FUNZIONALI ALLA PRODUZIONE AGRICOLA TRASFORMAZIONE E VENDITA  / TRASFORMAZIONE E COMMERCIALIZZAZIONE </v>
      </c>
      <c r="E180" s="316"/>
      <c r="V180" s="302"/>
      <c r="DR180" s="305">
        <v>7</v>
      </c>
      <c r="DS180" s="140" t="s">
        <v>255</v>
      </c>
      <c r="FS180" s="303"/>
      <c r="FT180" s="303"/>
      <c r="FU180" s="303"/>
      <c r="FV180" s="303"/>
      <c r="FZ180" s="304"/>
      <c r="GD180" s="305">
        <v>2</v>
      </c>
      <c r="GE180" s="140" t="s">
        <v>257</v>
      </c>
    </row>
    <row r="181" spans="4:187" s="86" customFormat="1" ht="30" thickBot="1">
      <c r="D181" s="316" t="str">
        <f t="shared" si="0"/>
        <v>8.1 - INVESTIMENTI NELLA PRODUZIONE DI ENERGIA DA FONTI RINNOVABILI  / PRODUZIONE AGRICOLA </v>
      </c>
      <c r="E181" s="316"/>
      <c r="V181" s="302"/>
      <c r="DR181" s="306">
        <v>8</v>
      </c>
      <c r="DS181" s="142" t="s">
        <v>258</v>
      </c>
      <c r="FZ181" s="304"/>
      <c r="GD181" s="306">
        <v>1</v>
      </c>
      <c r="GE181" s="142" t="s">
        <v>256</v>
      </c>
    </row>
    <row r="182" spans="4:187" s="86" customFormat="1" ht="30" thickBot="1">
      <c r="D182" s="316" t="str">
        <f t="shared" si="0"/>
        <v>8.2 - INVESTIMENTI NELLA PRODUZIONE DI ENERGIA DA FONTI RINNOVABILI  / TRASFORMAZIONE E COMMERCIALIZZAZIONE </v>
      </c>
      <c r="E182" s="316"/>
      <c r="V182" s="302"/>
      <c r="DR182" s="306">
        <v>8</v>
      </c>
      <c r="DS182" s="142" t="s">
        <v>258</v>
      </c>
      <c r="FZ182" s="304"/>
      <c r="GD182" s="306">
        <v>2</v>
      </c>
      <c r="GE182" s="142" t="s">
        <v>257</v>
      </c>
    </row>
    <row r="183" spans="4:187" s="86" customFormat="1" ht="30" thickBot="1">
      <c r="D183" s="316" t="str">
        <f t="shared" si="0"/>
        <v>9.1 - SPESE GENERALI E TECNICHE  / PRODUZIONE AGRICOLA </v>
      </c>
      <c r="E183" s="316"/>
      <c r="V183" s="302"/>
      <c r="DR183" s="305">
        <v>9</v>
      </c>
      <c r="DS183" s="140" t="s">
        <v>259</v>
      </c>
      <c r="FZ183" s="304"/>
      <c r="GD183" s="305">
        <v>1</v>
      </c>
      <c r="GE183" s="140" t="s">
        <v>256</v>
      </c>
    </row>
    <row r="184" spans="4:187" s="86" customFormat="1" ht="30" thickBot="1">
      <c r="D184" s="316" t="str">
        <f t="shared" si="0"/>
        <v>9.2 - SPESE GENERALI E TECNICHE  / TRASFORMAZIONE E COMMERCIALIZZAZIONE </v>
      </c>
      <c r="E184" s="316"/>
      <c r="V184" s="302"/>
      <c r="DR184" s="305">
        <v>9</v>
      </c>
      <c r="DS184" s="140" t="s">
        <v>259</v>
      </c>
      <c r="FZ184" s="304"/>
      <c r="GD184" s="305">
        <v>2</v>
      </c>
      <c r="GE184" s="140" t="s">
        <v>257</v>
      </c>
    </row>
    <row r="185" spans="4:187" s="86" customFormat="1" ht="30" thickBot="1">
      <c r="D185" s="316" t="str">
        <f t="shared" si="0"/>
        <v>10.1 - ACQUISIZIONE DI PROGRAMMI INFORMATICI COMPRESO IL LORO SVILUPPO E/O BREVETTI, LICENZE  / PRODUZIONE AGRICOLA </v>
      </c>
      <c r="E185" s="316"/>
      <c r="V185" s="302"/>
      <c r="DR185" s="306">
        <v>10</v>
      </c>
      <c r="DS185" s="142" t="s">
        <v>260</v>
      </c>
      <c r="FZ185" s="304"/>
      <c r="GD185" s="306">
        <v>1</v>
      </c>
      <c r="GE185" s="142" t="s">
        <v>256</v>
      </c>
    </row>
    <row r="186" spans="4:187" s="86" customFormat="1" ht="30" thickBot="1">
      <c r="D186" s="316" t="str">
        <f t="shared" si="0"/>
        <v>10.2 - ACQUISIZIONE DI PROGRAMMI INFORMATICI COMPRESO IL LORO SVILUPPO E/O BREVETTI, LICENZE  / TRASFORMAZIONE E COMMERCIALIZZAZIONE </v>
      </c>
      <c r="E186" s="316"/>
      <c r="V186" s="302"/>
      <c r="DR186" s="306">
        <v>10</v>
      </c>
      <c r="DS186" s="142" t="s">
        <v>260</v>
      </c>
      <c r="FZ186" s="304"/>
      <c r="GD186" s="306">
        <v>2</v>
      </c>
      <c r="GE186" s="142" t="s">
        <v>257</v>
      </c>
    </row>
    <row r="187" spans="4:187" s="86" customFormat="1" ht="30" thickBot="1">
      <c r="D187" s="316" t="str">
        <f t="shared" si="0"/>
        <v>11.1 - DOTAZIONI AZIENDALI: MACCHINE ED ATTREZZATURE AGRICOLE, ESCLUSE TRATTRICI E MOTOAGRICOLE  / PRODUZIONE AGRICOLA </v>
      </c>
      <c r="E187" s="316"/>
      <c r="V187" s="302"/>
      <c r="DR187" s="305">
        <v>11</v>
      </c>
      <c r="DS187" s="140" t="s">
        <v>261</v>
      </c>
      <c r="FZ187" s="304"/>
      <c r="GD187" s="305">
        <v>1</v>
      </c>
      <c r="GE187" s="140" t="s">
        <v>256</v>
      </c>
    </row>
    <row r="188" spans="4:187" s="86" customFormat="1" ht="30" thickBot="1">
      <c r="D188" s="316" t="str">
        <f t="shared" si="0"/>
        <v>11.2 - DOTAZIONI AZIENDALI: MACCHINE ED ATTREZZATURE AGRICOLE, ESCLUSE TRATTRICI E MOTOAGRICOLE  / TRASFORMAZIONE E COMMERCIALIZZAZIONE </v>
      </c>
      <c r="E188" s="316"/>
      <c r="V188" s="302"/>
      <c r="DR188" s="305">
        <v>11</v>
      </c>
      <c r="DS188" s="140" t="s">
        <v>261</v>
      </c>
      <c r="FZ188" s="304"/>
      <c r="GD188" s="305">
        <v>2</v>
      </c>
      <c r="GE188" s="140" t="s">
        <v>257</v>
      </c>
    </row>
    <row r="189" spans="4:187" s="86" customFormat="1" ht="30" thickBot="1">
      <c r="D189" s="316" t="str">
        <f t="shared" si="0"/>
        <v>12.1 - DOTAZIONI AZIENDALI: TRATTRICI E MOTOAGRICOLE  / DOTAZIONI AZIENDALI: TRATTRICI E MOTOAGRICOLE </v>
      </c>
      <c r="E189" s="316"/>
      <c r="V189" s="302"/>
      <c r="DR189" s="306">
        <v>12</v>
      </c>
      <c r="DS189" s="142" t="s">
        <v>262</v>
      </c>
      <c r="FZ189" s="304"/>
      <c r="GD189" s="306">
        <v>1</v>
      </c>
      <c r="GE189" s="142" t="s">
        <v>262</v>
      </c>
    </row>
    <row r="190" ht="20.25" customHeight="1">
      <c r="DZ190" s="80"/>
    </row>
  </sheetData>
  <sheetProtection password="CFBF" sheet="1" insertRows="0" selectLockedCells="1"/>
  <mergeCells count="114">
    <mergeCell ref="B140:BX141"/>
    <mergeCell ref="B69:C74"/>
    <mergeCell ref="D69:W74"/>
    <mergeCell ref="X69:BJ74"/>
    <mergeCell ref="BK69:BO74"/>
    <mergeCell ref="BP69:BX74"/>
    <mergeCell ref="BP135:BX137"/>
    <mergeCell ref="B75:C80"/>
    <mergeCell ref="D75:W80"/>
    <mergeCell ref="X75:BJ80"/>
    <mergeCell ref="BP51:BX56"/>
    <mergeCell ref="BK57:BO62"/>
    <mergeCell ref="BP57:BX62"/>
    <mergeCell ref="BK63:BO68"/>
    <mergeCell ref="BP63:BX68"/>
    <mergeCell ref="D63:W68"/>
    <mergeCell ref="X63:BJ68"/>
    <mergeCell ref="D51:W56"/>
    <mergeCell ref="X51:BJ56"/>
    <mergeCell ref="BK39:BO44"/>
    <mergeCell ref="B57:C62"/>
    <mergeCell ref="D57:W62"/>
    <mergeCell ref="X57:BJ62"/>
    <mergeCell ref="D39:W44"/>
    <mergeCell ref="X39:BJ44"/>
    <mergeCell ref="B45:C50"/>
    <mergeCell ref="B51:C56"/>
    <mergeCell ref="BK51:BO56"/>
    <mergeCell ref="BP27:BX32"/>
    <mergeCell ref="B33:C38"/>
    <mergeCell ref="D33:W38"/>
    <mergeCell ref="BP33:BX38"/>
    <mergeCell ref="BP39:BX44"/>
    <mergeCell ref="X45:BJ50"/>
    <mergeCell ref="BK45:BO50"/>
    <mergeCell ref="BP45:BX50"/>
    <mergeCell ref="D45:W50"/>
    <mergeCell ref="B39:C44"/>
    <mergeCell ref="BG165:BJ165"/>
    <mergeCell ref="X27:BJ32"/>
    <mergeCell ref="BK27:BO32"/>
    <mergeCell ref="X33:BJ38"/>
    <mergeCell ref="BK33:BO38"/>
    <mergeCell ref="B27:C32"/>
    <mergeCell ref="D27:W32"/>
    <mergeCell ref="F139:BB139"/>
    <mergeCell ref="BK75:BO80"/>
    <mergeCell ref="B63:C68"/>
    <mergeCell ref="BK10:BO14"/>
    <mergeCell ref="X10:BJ14"/>
    <mergeCell ref="D10:W14"/>
    <mergeCell ref="B10:C14"/>
    <mergeCell ref="D21:W26"/>
    <mergeCell ref="X21:BJ26"/>
    <mergeCell ref="BK21:BO26"/>
    <mergeCell ref="X15:BJ15"/>
    <mergeCell ref="X16:BJ16"/>
    <mergeCell ref="X17:BJ17"/>
    <mergeCell ref="X19:BJ19"/>
    <mergeCell ref="BP21:BX26"/>
    <mergeCell ref="BP10:BX14"/>
    <mergeCell ref="A1:BY2"/>
    <mergeCell ref="B135:BO137"/>
    <mergeCell ref="B15:C20"/>
    <mergeCell ref="D15:W20"/>
    <mergeCell ref="BK15:BO20"/>
    <mergeCell ref="BP15:BX20"/>
    <mergeCell ref="B21:C26"/>
    <mergeCell ref="BP75:BX80"/>
    <mergeCell ref="B81:C86"/>
    <mergeCell ref="D81:W86"/>
    <mergeCell ref="X81:BJ86"/>
    <mergeCell ref="BK81:BO86"/>
    <mergeCell ref="BP81:BX86"/>
    <mergeCell ref="B87:C92"/>
    <mergeCell ref="D87:W92"/>
    <mergeCell ref="X87:BJ92"/>
    <mergeCell ref="BK87:BO92"/>
    <mergeCell ref="BP87:BX92"/>
    <mergeCell ref="B93:C98"/>
    <mergeCell ref="D93:W98"/>
    <mergeCell ref="X93:BJ98"/>
    <mergeCell ref="BK93:BO98"/>
    <mergeCell ref="BP93:BX98"/>
    <mergeCell ref="B99:C104"/>
    <mergeCell ref="D99:W104"/>
    <mergeCell ref="X99:BJ104"/>
    <mergeCell ref="BK99:BO104"/>
    <mergeCell ref="BP99:BX104"/>
    <mergeCell ref="B105:C110"/>
    <mergeCell ref="D105:W110"/>
    <mergeCell ref="X105:BJ110"/>
    <mergeCell ref="BK105:BO110"/>
    <mergeCell ref="BP105:BX110"/>
    <mergeCell ref="B111:C116"/>
    <mergeCell ref="D111:W116"/>
    <mergeCell ref="X111:BJ116"/>
    <mergeCell ref="BK111:BO116"/>
    <mergeCell ref="BP111:BX116"/>
    <mergeCell ref="B117:C122"/>
    <mergeCell ref="D117:W122"/>
    <mergeCell ref="X117:BJ122"/>
    <mergeCell ref="BK117:BO122"/>
    <mergeCell ref="BP117:BX122"/>
    <mergeCell ref="B123:C128"/>
    <mergeCell ref="D123:W128"/>
    <mergeCell ref="X123:BJ128"/>
    <mergeCell ref="BK123:BO128"/>
    <mergeCell ref="BP123:BX128"/>
    <mergeCell ref="B129:C134"/>
    <mergeCell ref="D129:W134"/>
    <mergeCell ref="X129:BJ134"/>
    <mergeCell ref="BK129:BO134"/>
    <mergeCell ref="BP129:BX134"/>
  </mergeCells>
  <conditionalFormatting sqref="BG21:BJ23">
    <cfRule type="cellIs" priority="3" dxfId="1" operator="notEqual" stopIfTrue="1">
      <formula>$BP$27</formula>
    </cfRule>
  </conditionalFormatting>
  <conditionalFormatting sqref="BG21:BJ23">
    <cfRule type="cellIs" priority="1" dxfId="19" operator="notEqual" stopIfTrue="1">
      <formula>$BP$27</formula>
    </cfRule>
    <cfRule type="cellIs" priority="2" dxfId="1" operator="notEqual" stopIfTrue="1">
      <formula>$BP$27</formula>
    </cfRule>
  </conditionalFormatting>
  <dataValidations count="1">
    <dataValidation type="list" allowBlank="1" showInputMessage="1" showErrorMessage="1" sqref="D15:W134">
      <formula1>$D$167:$D$189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36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4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1"/>
  <sheetViews>
    <sheetView showGridLines="0" view="pageBreakPreview" zoomScale="70" zoomScaleNormal="55" zoomScaleSheetLayoutView="70" zoomScalePageLayoutView="50" workbookViewId="0" topLeftCell="A1">
      <selection activeCell="B106" sqref="B106:R108"/>
    </sheetView>
  </sheetViews>
  <sheetFormatPr defaultColWidth="3.8515625" defaultRowHeight="20.25" customHeight="1"/>
  <cols>
    <col min="1" max="47" width="3.8515625" style="82" customWidth="1"/>
    <col min="48" max="48" width="5.57421875" style="82" customWidth="1"/>
    <col min="49" max="52" width="3.8515625" style="82" customWidth="1"/>
    <col min="53" max="16384" width="3.8515625" style="82" customWidth="1"/>
  </cols>
  <sheetData>
    <row r="1" spans="1:54" s="104" customFormat="1" ht="30">
      <c r="A1" s="768" t="s">
        <v>456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103"/>
    </row>
    <row r="2" spans="1:54" s="104" customFormat="1" ht="30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103"/>
    </row>
    <row r="3" spans="1:2" s="1" customFormat="1" ht="20.25" customHeight="1">
      <c r="A3" s="82"/>
      <c r="B3" s="82"/>
    </row>
    <row r="4" spans="1:45" s="127" customFormat="1" ht="20.25" customHeight="1">
      <c r="A4" s="116"/>
      <c r="B4" s="124"/>
      <c r="C4" s="125"/>
      <c r="D4" s="125"/>
      <c r="E4" s="125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</row>
    <row r="5" spans="1:63" s="39" customFormat="1" ht="20.25" customHeight="1">
      <c r="A5" s="105" t="s">
        <v>373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69"/>
      <c r="AL5" s="69"/>
      <c r="AM5" s="108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K5" s="109"/>
    </row>
    <row r="6" spans="1:45" s="127" customFormat="1" ht="20.25" customHeight="1">
      <c r="A6" s="116"/>
      <c r="B6" s="124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</row>
    <row r="7" spans="1:54" s="39" customFormat="1" ht="20.25" customHeight="1">
      <c r="A7" s="143"/>
      <c r="B7" s="796"/>
      <c r="C7" s="797"/>
      <c r="D7" s="787" t="s">
        <v>191</v>
      </c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9"/>
      <c r="T7" s="679">
        <v>2020</v>
      </c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681"/>
      <c r="AG7" s="679">
        <v>2021</v>
      </c>
      <c r="AH7" s="680"/>
      <c r="AI7" s="680"/>
      <c r="AJ7" s="680"/>
      <c r="AK7" s="680"/>
      <c r="AL7" s="680"/>
      <c r="AM7" s="680"/>
      <c r="AN7" s="680"/>
      <c r="AO7" s="680"/>
      <c r="AP7" s="680"/>
      <c r="AQ7" s="680"/>
      <c r="AR7" s="680"/>
      <c r="AS7" s="681"/>
      <c r="AT7" s="420" t="s">
        <v>197</v>
      </c>
      <c r="AU7" s="421"/>
      <c r="AV7" s="421"/>
      <c r="AW7" s="421"/>
      <c r="AX7" s="421"/>
      <c r="AY7" s="421"/>
      <c r="AZ7" s="422"/>
      <c r="BA7" s="144"/>
      <c r="BB7" s="144"/>
    </row>
    <row r="8" spans="1:54" s="39" customFormat="1" ht="20.25" customHeight="1">
      <c r="A8" s="143"/>
      <c r="B8" s="798"/>
      <c r="C8" s="799"/>
      <c r="D8" s="790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2"/>
      <c r="T8" s="682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4"/>
      <c r="AG8" s="682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4"/>
      <c r="AT8" s="498"/>
      <c r="AU8" s="499"/>
      <c r="AV8" s="499"/>
      <c r="AW8" s="499"/>
      <c r="AX8" s="499"/>
      <c r="AY8" s="499"/>
      <c r="AZ8" s="500"/>
      <c r="BA8" s="144"/>
      <c r="BB8" s="144"/>
    </row>
    <row r="9" spans="1:54" s="39" customFormat="1" ht="20.25" customHeight="1">
      <c r="A9" s="143"/>
      <c r="B9" s="798"/>
      <c r="C9" s="799"/>
      <c r="D9" s="790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2"/>
      <c r="T9" s="875" t="s">
        <v>196</v>
      </c>
      <c r="U9" s="875"/>
      <c r="V9" s="875" t="s">
        <v>299</v>
      </c>
      <c r="W9" s="875"/>
      <c r="X9" s="875"/>
      <c r="Y9" s="875"/>
      <c r="Z9" s="875" t="s">
        <v>548</v>
      </c>
      <c r="AA9" s="875"/>
      <c r="AB9" s="875"/>
      <c r="AC9" s="875"/>
      <c r="AD9" s="875"/>
      <c r="AE9" s="875"/>
      <c r="AF9" s="875"/>
      <c r="AG9" s="875" t="s">
        <v>196</v>
      </c>
      <c r="AH9" s="875"/>
      <c r="AI9" s="875" t="s">
        <v>299</v>
      </c>
      <c r="AJ9" s="875"/>
      <c r="AK9" s="875"/>
      <c r="AL9" s="875"/>
      <c r="AM9" s="875" t="s">
        <v>548</v>
      </c>
      <c r="AN9" s="875"/>
      <c r="AO9" s="875"/>
      <c r="AP9" s="875"/>
      <c r="AQ9" s="875"/>
      <c r="AR9" s="875"/>
      <c r="AS9" s="875"/>
      <c r="AT9" s="498"/>
      <c r="AU9" s="499"/>
      <c r="AV9" s="499"/>
      <c r="AW9" s="499"/>
      <c r="AX9" s="499"/>
      <c r="AY9" s="499"/>
      <c r="AZ9" s="500"/>
      <c r="BA9" s="144"/>
      <c r="BB9" s="144"/>
    </row>
    <row r="10" spans="1:54" s="39" customFormat="1" ht="20.25" customHeight="1">
      <c r="A10" s="143"/>
      <c r="B10" s="800"/>
      <c r="C10" s="801"/>
      <c r="D10" s="793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5"/>
      <c r="T10" s="875"/>
      <c r="U10" s="875"/>
      <c r="V10" s="875"/>
      <c r="W10" s="875"/>
      <c r="X10" s="875"/>
      <c r="Y10" s="875"/>
      <c r="Z10" s="875"/>
      <c r="AA10" s="875"/>
      <c r="AB10" s="875"/>
      <c r="AC10" s="875"/>
      <c r="AD10" s="875"/>
      <c r="AE10" s="875"/>
      <c r="AF10" s="875"/>
      <c r="AG10" s="875"/>
      <c r="AH10" s="875"/>
      <c r="AI10" s="875"/>
      <c r="AJ10" s="875"/>
      <c r="AK10" s="875"/>
      <c r="AL10" s="875"/>
      <c r="AM10" s="875"/>
      <c r="AN10" s="875"/>
      <c r="AO10" s="875"/>
      <c r="AP10" s="875"/>
      <c r="AQ10" s="875"/>
      <c r="AR10" s="875"/>
      <c r="AS10" s="875"/>
      <c r="AT10" s="423"/>
      <c r="AU10" s="424"/>
      <c r="AV10" s="424"/>
      <c r="AW10" s="424"/>
      <c r="AX10" s="424"/>
      <c r="AY10" s="424"/>
      <c r="AZ10" s="425"/>
      <c r="BA10" s="144"/>
      <c r="BB10" s="144"/>
    </row>
    <row r="11" spans="1:54" s="127" customFormat="1" ht="20.25" customHeight="1">
      <c r="A11" s="116"/>
      <c r="B11" s="845" t="s">
        <v>28</v>
      </c>
      <c r="C11" s="845"/>
      <c r="D11" s="846" t="str">
        <f>IF('Pagina 4'!D15=0,"",'Pagina 4'!D15)</f>
        <v>SCEGLIERE DAL MENU' A TENDINA</v>
      </c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8"/>
      <c r="T11" s="855" t="s">
        <v>21</v>
      </c>
      <c r="U11" s="856"/>
      <c r="V11" s="833"/>
      <c r="W11" s="834"/>
      <c r="X11" s="834"/>
      <c r="Y11" s="835"/>
      <c r="Z11" s="836"/>
      <c r="AA11" s="837"/>
      <c r="AB11" s="837"/>
      <c r="AC11" s="837"/>
      <c r="AD11" s="837"/>
      <c r="AE11" s="837"/>
      <c r="AF11" s="838"/>
      <c r="AG11" s="855" t="s">
        <v>21</v>
      </c>
      <c r="AH11" s="856"/>
      <c r="AI11" s="833"/>
      <c r="AJ11" s="834"/>
      <c r="AK11" s="834"/>
      <c r="AL11" s="835"/>
      <c r="AM11" s="836"/>
      <c r="AN11" s="837"/>
      <c r="AO11" s="837"/>
      <c r="AP11" s="837"/>
      <c r="AQ11" s="837"/>
      <c r="AR11" s="837"/>
      <c r="AS11" s="838"/>
      <c r="AT11" s="822" t="e">
        <f>SUM(Z11:AF13,AM11:AS13,#REF!)</f>
        <v>#REF!</v>
      </c>
      <c r="AU11" s="822"/>
      <c r="AV11" s="822"/>
      <c r="AW11" s="822"/>
      <c r="AX11" s="822"/>
      <c r="AY11" s="822"/>
      <c r="AZ11" s="822"/>
      <c r="BA11" s="144"/>
      <c r="BB11" s="144"/>
    </row>
    <row r="12" spans="1:54" s="127" customFormat="1" ht="20.25" customHeight="1">
      <c r="A12" s="116"/>
      <c r="B12" s="845"/>
      <c r="C12" s="845"/>
      <c r="D12" s="849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1"/>
      <c r="T12" s="831" t="s">
        <v>195</v>
      </c>
      <c r="U12" s="832"/>
      <c r="V12" s="839"/>
      <c r="W12" s="840"/>
      <c r="X12" s="840"/>
      <c r="Y12" s="841"/>
      <c r="Z12" s="842"/>
      <c r="AA12" s="843"/>
      <c r="AB12" s="843"/>
      <c r="AC12" s="843"/>
      <c r="AD12" s="843"/>
      <c r="AE12" s="843"/>
      <c r="AF12" s="844"/>
      <c r="AG12" s="831" t="s">
        <v>195</v>
      </c>
      <c r="AH12" s="832"/>
      <c r="AI12" s="839"/>
      <c r="AJ12" s="840"/>
      <c r="AK12" s="840"/>
      <c r="AL12" s="841"/>
      <c r="AM12" s="842"/>
      <c r="AN12" s="843"/>
      <c r="AO12" s="843"/>
      <c r="AP12" s="843"/>
      <c r="AQ12" s="843"/>
      <c r="AR12" s="843"/>
      <c r="AS12" s="844"/>
      <c r="AT12" s="822"/>
      <c r="AU12" s="822"/>
      <c r="AV12" s="822"/>
      <c r="AW12" s="822"/>
      <c r="AX12" s="822"/>
      <c r="AY12" s="822"/>
      <c r="AZ12" s="822"/>
      <c r="BA12" s="144"/>
      <c r="BB12" s="144"/>
    </row>
    <row r="13" spans="1:54" s="127" customFormat="1" ht="20.25" customHeight="1">
      <c r="A13" s="116"/>
      <c r="B13" s="845"/>
      <c r="C13" s="845"/>
      <c r="D13" s="852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4"/>
      <c r="T13" s="823" t="s">
        <v>22</v>
      </c>
      <c r="U13" s="824"/>
      <c r="V13" s="825"/>
      <c r="W13" s="826"/>
      <c r="X13" s="826"/>
      <c r="Y13" s="827"/>
      <c r="Z13" s="828"/>
      <c r="AA13" s="829"/>
      <c r="AB13" s="829"/>
      <c r="AC13" s="829"/>
      <c r="AD13" s="829"/>
      <c r="AE13" s="829"/>
      <c r="AF13" s="830"/>
      <c r="AG13" s="823" t="s">
        <v>22</v>
      </c>
      <c r="AH13" s="824"/>
      <c r="AI13" s="825"/>
      <c r="AJ13" s="826"/>
      <c r="AK13" s="826"/>
      <c r="AL13" s="827"/>
      <c r="AM13" s="828"/>
      <c r="AN13" s="829"/>
      <c r="AO13" s="829"/>
      <c r="AP13" s="829"/>
      <c r="AQ13" s="829"/>
      <c r="AR13" s="829"/>
      <c r="AS13" s="830"/>
      <c r="AT13" s="822"/>
      <c r="AU13" s="822"/>
      <c r="AV13" s="822"/>
      <c r="AW13" s="822"/>
      <c r="AX13" s="822"/>
      <c r="AY13" s="822"/>
      <c r="AZ13" s="822"/>
      <c r="BA13" s="144"/>
      <c r="BB13" s="144"/>
    </row>
    <row r="14" spans="1:54" s="127" customFormat="1" ht="20.25" customHeight="1">
      <c r="A14" s="116"/>
      <c r="B14" s="845" t="s">
        <v>29</v>
      </c>
      <c r="C14" s="845"/>
      <c r="D14" s="846" t="str">
        <f>IF('Pagina 4'!D21=0,"",'Pagina 4'!D21)</f>
        <v>SCEGLIERE DAL MENU' A TENDINA</v>
      </c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8"/>
      <c r="T14" s="855" t="s">
        <v>21</v>
      </c>
      <c r="U14" s="856"/>
      <c r="V14" s="833"/>
      <c r="W14" s="834"/>
      <c r="X14" s="834"/>
      <c r="Y14" s="835"/>
      <c r="Z14" s="836"/>
      <c r="AA14" s="837"/>
      <c r="AB14" s="837"/>
      <c r="AC14" s="837"/>
      <c r="AD14" s="837"/>
      <c r="AE14" s="837"/>
      <c r="AF14" s="838"/>
      <c r="AG14" s="855" t="s">
        <v>21</v>
      </c>
      <c r="AH14" s="856"/>
      <c r="AI14" s="833"/>
      <c r="AJ14" s="834"/>
      <c r="AK14" s="834"/>
      <c r="AL14" s="835"/>
      <c r="AM14" s="836"/>
      <c r="AN14" s="837"/>
      <c r="AO14" s="837"/>
      <c r="AP14" s="837"/>
      <c r="AQ14" s="837"/>
      <c r="AR14" s="837"/>
      <c r="AS14" s="838"/>
      <c r="AT14" s="822" t="e">
        <f>SUM(Z14:AF16,AM14:AS16,#REF!)</f>
        <v>#REF!</v>
      </c>
      <c r="AU14" s="822"/>
      <c r="AV14" s="822"/>
      <c r="AW14" s="822"/>
      <c r="AX14" s="822"/>
      <c r="AY14" s="822"/>
      <c r="AZ14" s="822"/>
      <c r="BA14" s="144"/>
      <c r="BB14" s="144"/>
    </row>
    <row r="15" spans="1:54" s="127" customFormat="1" ht="20.25" customHeight="1">
      <c r="A15" s="116"/>
      <c r="B15" s="845"/>
      <c r="C15" s="845"/>
      <c r="D15" s="849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  <c r="R15" s="850"/>
      <c r="S15" s="851"/>
      <c r="T15" s="831" t="s">
        <v>195</v>
      </c>
      <c r="U15" s="832"/>
      <c r="V15" s="839"/>
      <c r="W15" s="840"/>
      <c r="X15" s="840"/>
      <c r="Y15" s="841"/>
      <c r="Z15" s="842"/>
      <c r="AA15" s="843"/>
      <c r="AB15" s="843"/>
      <c r="AC15" s="843"/>
      <c r="AD15" s="843"/>
      <c r="AE15" s="843"/>
      <c r="AF15" s="844"/>
      <c r="AG15" s="831" t="s">
        <v>195</v>
      </c>
      <c r="AH15" s="832"/>
      <c r="AI15" s="839"/>
      <c r="AJ15" s="840"/>
      <c r="AK15" s="840"/>
      <c r="AL15" s="841"/>
      <c r="AM15" s="842"/>
      <c r="AN15" s="843"/>
      <c r="AO15" s="843"/>
      <c r="AP15" s="843"/>
      <c r="AQ15" s="843"/>
      <c r="AR15" s="843"/>
      <c r="AS15" s="844"/>
      <c r="AT15" s="822"/>
      <c r="AU15" s="822"/>
      <c r="AV15" s="822"/>
      <c r="AW15" s="822"/>
      <c r="AX15" s="822"/>
      <c r="AY15" s="822"/>
      <c r="AZ15" s="822"/>
      <c r="BA15" s="144"/>
      <c r="BB15" s="144"/>
    </row>
    <row r="16" spans="1:54" s="127" customFormat="1" ht="20.25" customHeight="1">
      <c r="A16" s="116"/>
      <c r="B16" s="845"/>
      <c r="C16" s="845"/>
      <c r="D16" s="852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4"/>
      <c r="T16" s="823" t="s">
        <v>22</v>
      </c>
      <c r="U16" s="824"/>
      <c r="V16" s="825"/>
      <c r="W16" s="826"/>
      <c r="X16" s="826"/>
      <c r="Y16" s="827"/>
      <c r="Z16" s="828"/>
      <c r="AA16" s="829"/>
      <c r="AB16" s="829"/>
      <c r="AC16" s="829"/>
      <c r="AD16" s="829"/>
      <c r="AE16" s="829"/>
      <c r="AF16" s="830"/>
      <c r="AG16" s="823" t="s">
        <v>22</v>
      </c>
      <c r="AH16" s="824"/>
      <c r="AI16" s="825"/>
      <c r="AJ16" s="826"/>
      <c r="AK16" s="826"/>
      <c r="AL16" s="827"/>
      <c r="AM16" s="828"/>
      <c r="AN16" s="829"/>
      <c r="AO16" s="829"/>
      <c r="AP16" s="829"/>
      <c r="AQ16" s="829"/>
      <c r="AR16" s="829"/>
      <c r="AS16" s="830"/>
      <c r="AT16" s="822"/>
      <c r="AU16" s="822"/>
      <c r="AV16" s="822"/>
      <c r="AW16" s="822"/>
      <c r="AX16" s="822"/>
      <c r="AY16" s="822"/>
      <c r="AZ16" s="822"/>
      <c r="BA16" s="144"/>
      <c r="BB16" s="144"/>
    </row>
    <row r="17" spans="1:54" s="127" customFormat="1" ht="20.25" customHeight="1">
      <c r="A17" s="116"/>
      <c r="B17" s="845" t="s">
        <v>30</v>
      </c>
      <c r="C17" s="845"/>
      <c r="D17" s="846" t="str">
        <f>IF('Pagina 4'!D27=0,"",'Pagina 4'!D27)</f>
        <v>SCEGLIERE DAL MENU' A TENDINA</v>
      </c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8"/>
      <c r="T17" s="855" t="s">
        <v>21</v>
      </c>
      <c r="U17" s="856"/>
      <c r="V17" s="833"/>
      <c r="W17" s="834"/>
      <c r="X17" s="834"/>
      <c r="Y17" s="835"/>
      <c r="Z17" s="836"/>
      <c r="AA17" s="837"/>
      <c r="AB17" s="837"/>
      <c r="AC17" s="837"/>
      <c r="AD17" s="837"/>
      <c r="AE17" s="837"/>
      <c r="AF17" s="838"/>
      <c r="AG17" s="855" t="s">
        <v>21</v>
      </c>
      <c r="AH17" s="856"/>
      <c r="AI17" s="833"/>
      <c r="AJ17" s="834"/>
      <c r="AK17" s="834"/>
      <c r="AL17" s="835"/>
      <c r="AM17" s="836"/>
      <c r="AN17" s="837"/>
      <c r="AO17" s="837"/>
      <c r="AP17" s="837"/>
      <c r="AQ17" s="837"/>
      <c r="AR17" s="837"/>
      <c r="AS17" s="838"/>
      <c r="AT17" s="822" t="e">
        <f>SUM(Z17:AF19,AM17:AS19,#REF!)</f>
        <v>#REF!</v>
      </c>
      <c r="AU17" s="822"/>
      <c r="AV17" s="822"/>
      <c r="AW17" s="822"/>
      <c r="AX17" s="822"/>
      <c r="AY17" s="822"/>
      <c r="AZ17" s="822"/>
      <c r="BA17" s="144"/>
      <c r="BB17" s="144"/>
    </row>
    <row r="18" spans="1:54" s="127" customFormat="1" ht="20.25" customHeight="1">
      <c r="A18" s="116"/>
      <c r="B18" s="845"/>
      <c r="C18" s="845"/>
      <c r="D18" s="849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1"/>
      <c r="T18" s="831" t="s">
        <v>195</v>
      </c>
      <c r="U18" s="832"/>
      <c r="V18" s="839"/>
      <c r="W18" s="840"/>
      <c r="X18" s="840"/>
      <c r="Y18" s="841"/>
      <c r="Z18" s="842"/>
      <c r="AA18" s="843"/>
      <c r="AB18" s="843"/>
      <c r="AC18" s="843"/>
      <c r="AD18" s="843"/>
      <c r="AE18" s="843"/>
      <c r="AF18" s="844"/>
      <c r="AG18" s="831" t="s">
        <v>195</v>
      </c>
      <c r="AH18" s="832"/>
      <c r="AI18" s="839"/>
      <c r="AJ18" s="840"/>
      <c r="AK18" s="840"/>
      <c r="AL18" s="841"/>
      <c r="AM18" s="842"/>
      <c r="AN18" s="843"/>
      <c r="AO18" s="843"/>
      <c r="AP18" s="843"/>
      <c r="AQ18" s="843"/>
      <c r="AR18" s="843"/>
      <c r="AS18" s="844"/>
      <c r="AT18" s="822"/>
      <c r="AU18" s="822"/>
      <c r="AV18" s="822"/>
      <c r="AW18" s="822"/>
      <c r="AX18" s="822"/>
      <c r="AY18" s="822"/>
      <c r="AZ18" s="822"/>
      <c r="BA18" s="144"/>
      <c r="BB18" s="144"/>
    </row>
    <row r="19" spans="1:54" s="127" customFormat="1" ht="20.25" customHeight="1">
      <c r="A19" s="116"/>
      <c r="B19" s="845"/>
      <c r="C19" s="845"/>
      <c r="D19" s="852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4"/>
      <c r="T19" s="823" t="s">
        <v>22</v>
      </c>
      <c r="U19" s="824"/>
      <c r="V19" s="825"/>
      <c r="W19" s="826"/>
      <c r="X19" s="826"/>
      <c r="Y19" s="827"/>
      <c r="Z19" s="828"/>
      <c r="AA19" s="829"/>
      <c r="AB19" s="829"/>
      <c r="AC19" s="829"/>
      <c r="AD19" s="829"/>
      <c r="AE19" s="829"/>
      <c r="AF19" s="830"/>
      <c r="AG19" s="823" t="s">
        <v>22</v>
      </c>
      <c r="AH19" s="824"/>
      <c r="AI19" s="825"/>
      <c r="AJ19" s="826"/>
      <c r="AK19" s="826"/>
      <c r="AL19" s="827"/>
      <c r="AM19" s="828"/>
      <c r="AN19" s="829"/>
      <c r="AO19" s="829"/>
      <c r="AP19" s="829"/>
      <c r="AQ19" s="829"/>
      <c r="AR19" s="829"/>
      <c r="AS19" s="830"/>
      <c r="AT19" s="822"/>
      <c r="AU19" s="822"/>
      <c r="AV19" s="822"/>
      <c r="AW19" s="822"/>
      <c r="AX19" s="822"/>
      <c r="AY19" s="822"/>
      <c r="AZ19" s="822"/>
      <c r="BA19" s="144"/>
      <c r="BB19" s="144"/>
    </row>
    <row r="20" spans="1:54" s="127" customFormat="1" ht="20.25" customHeight="1">
      <c r="A20" s="116"/>
      <c r="B20" s="845" t="s">
        <v>118</v>
      </c>
      <c r="C20" s="845"/>
      <c r="D20" s="846">
        <f>IF('Pagina 4'!D33=0,"",'Pagina 4'!D33)</f>
      </c>
      <c r="E20" s="847"/>
      <c r="F20" s="847"/>
      <c r="G20" s="847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8"/>
      <c r="T20" s="855" t="s">
        <v>21</v>
      </c>
      <c r="U20" s="856"/>
      <c r="V20" s="833"/>
      <c r="W20" s="834"/>
      <c r="X20" s="834"/>
      <c r="Y20" s="835"/>
      <c r="Z20" s="836"/>
      <c r="AA20" s="837"/>
      <c r="AB20" s="837"/>
      <c r="AC20" s="837"/>
      <c r="AD20" s="837"/>
      <c r="AE20" s="837"/>
      <c r="AF20" s="838"/>
      <c r="AG20" s="855" t="s">
        <v>21</v>
      </c>
      <c r="AH20" s="856"/>
      <c r="AI20" s="833"/>
      <c r="AJ20" s="834"/>
      <c r="AK20" s="834"/>
      <c r="AL20" s="835"/>
      <c r="AM20" s="836"/>
      <c r="AN20" s="837"/>
      <c r="AO20" s="837"/>
      <c r="AP20" s="837"/>
      <c r="AQ20" s="837"/>
      <c r="AR20" s="837"/>
      <c r="AS20" s="838"/>
      <c r="AT20" s="822" t="e">
        <f>SUM(Z20:AF22,AM20:AS22,#REF!)</f>
        <v>#REF!</v>
      </c>
      <c r="AU20" s="822"/>
      <c r="AV20" s="822"/>
      <c r="AW20" s="822"/>
      <c r="AX20" s="822"/>
      <c r="AY20" s="822"/>
      <c r="AZ20" s="822"/>
      <c r="BA20" s="144"/>
      <c r="BB20" s="144"/>
    </row>
    <row r="21" spans="1:54" s="127" customFormat="1" ht="20.25" customHeight="1">
      <c r="A21" s="116"/>
      <c r="B21" s="845"/>
      <c r="C21" s="845"/>
      <c r="D21" s="849"/>
      <c r="E21" s="850"/>
      <c r="F21" s="850"/>
      <c r="G21" s="850"/>
      <c r="H21" s="850"/>
      <c r="I21" s="850"/>
      <c r="J21" s="850"/>
      <c r="K21" s="850"/>
      <c r="L21" s="850"/>
      <c r="M21" s="850"/>
      <c r="N21" s="850"/>
      <c r="O21" s="850"/>
      <c r="P21" s="850"/>
      <c r="Q21" s="850"/>
      <c r="R21" s="850"/>
      <c r="S21" s="851"/>
      <c r="T21" s="831" t="s">
        <v>195</v>
      </c>
      <c r="U21" s="832"/>
      <c r="V21" s="839"/>
      <c r="W21" s="840"/>
      <c r="X21" s="840"/>
      <c r="Y21" s="841"/>
      <c r="Z21" s="842"/>
      <c r="AA21" s="843"/>
      <c r="AB21" s="843"/>
      <c r="AC21" s="843"/>
      <c r="AD21" s="843"/>
      <c r="AE21" s="843"/>
      <c r="AF21" s="844"/>
      <c r="AG21" s="831" t="s">
        <v>195</v>
      </c>
      <c r="AH21" s="832"/>
      <c r="AI21" s="839"/>
      <c r="AJ21" s="840"/>
      <c r="AK21" s="840"/>
      <c r="AL21" s="841"/>
      <c r="AM21" s="842"/>
      <c r="AN21" s="843"/>
      <c r="AO21" s="843"/>
      <c r="AP21" s="843"/>
      <c r="AQ21" s="843"/>
      <c r="AR21" s="843"/>
      <c r="AS21" s="844"/>
      <c r="AT21" s="822"/>
      <c r="AU21" s="822"/>
      <c r="AV21" s="822"/>
      <c r="AW21" s="822"/>
      <c r="AX21" s="822"/>
      <c r="AY21" s="822"/>
      <c r="AZ21" s="822"/>
      <c r="BA21" s="144"/>
      <c r="BB21" s="144"/>
    </row>
    <row r="22" spans="1:54" s="127" customFormat="1" ht="20.25" customHeight="1">
      <c r="A22" s="116"/>
      <c r="B22" s="845"/>
      <c r="C22" s="845"/>
      <c r="D22" s="852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4"/>
      <c r="T22" s="823" t="s">
        <v>22</v>
      </c>
      <c r="U22" s="824"/>
      <c r="V22" s="825"/>
      <c r="W22" s="826"/>
      <c r="X22" s="826"/>
      <c r="Y22" s="827"/>
      <c r="Z22" s="828"/>
      <c r="AA22" s="829"/>
      <c r="AB22" s="829"/>
      <c r="AC22" s="829"/>
      <c r="AD22" s="829"/>
      <c r="AE22" s="829"/>
      <c r="AF22" s="830"/>
      <c r="AG22" s="823" t="s">
        <v>22</v>
      </c>
      <c r="AH22" s="824"/>
      <c r="AI22" s="825"/>
      <c r="AJ22" s="826"/>
      <c r="AK22" s="826"/>
      <c r="AL22" s="827"/>
      <c r="AM22" s="828"/>
      <c r="AN22" s="829"/>
      <c r="AO22" s="829"/>
      <c r="AP22" s="829"/>
      <c r="AQ22" s="829"/>
      <c r="AR22" s="829"/>
      <c r="AS22" s="830"/>
      <c r="AT22" s="822"/>
      <c r="AU22" s="822"/>
      <c r="AV22" s="822"/>
      <c r="AW22" s="822"/>
      <c r="AX22" s="822"/>
      <c r="AY22" s="822"/>
      <c r="AZ22" s="822"/>
      <c r="BA22" s="144"/>
      <c r="BB22" s="144"/>
    </row>
    <row r="23" spans="1:54" s="127" customFormat="1" ht="20.25" customHeight="1">
      <c r="A23" s="116"/>
      <c r="B23" s="845" t="s">
        <v>119</v>
      </c>
      <c r="C23" s="845"/>
      <c r="D23" s="846">
        <f>IF('Pagina 4'!D39=0,"",'Pagina 4'!D39)</f>
      </c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8"/>
      <c r="T23" s="855" t="s">
        <v>21</v>
      </c>
      <c r="U23" s="856"/>
      <c r="V23" s="833"/>
      <c r="W23" s="834"/>
      <c r="X23" s="834"/>
      <c r="Y23" s="835"/>
      <c r="Z23" s="836"/>
      <c r="AA23" s="837"/>
      <c r="AB23" s="837"/>
      <c r="AC23" s="837"/>
      <c r="AD23" s="837"/>
      <c r="AE23" s="837"/>
      <c r="AF23" s="838"/>
      <c r="AG23" s="855" t="s">
        <v>21</v>
      </c>
      <c r="AH23" s="856"/>
      <c r="AI23" s="833"/>
      <c r="AJ23" s="834"/>
      <c r="AK23" s="834"/>
      <c r="AL23" s="835"/>
      <c r="AM23" s="836"/>
      <c r="AN23" s="837"/>
      <c r="AO23" s="837"/>
      <c r="AP23" s="837"/>
      <c r="AQ23" s="837"/>
      <c r="AR23" s="837"/>
      <c r="AS23" s="838"/>
      <c r="AT23" s="822" t="e">
        <f>SUM(Z23:AF25,AM23:AS25,#REF!)</f>
        <v>#REF!</v>
      </c>
      <c r="AU23" s="822"/>
      <c r="AV23" s="822"/>
      <c r="AW23" s="822"/>
      <c r="AX23" s="822"/>
      <c r="AY23" s="822"/>
      <c r="AZ23" s="822"/>
      <c r="BA23" s="144"/>
      <c r="BB23" s="144"/>
    </row>
    <row r="24" spans="1:54" s="127" customFormat="1" ht="20.25" customHeight="1">
      <c r="A24" s="116"/>
      <c r="B24" s="845"/>
      <c r="C24" s="845"/>
      <c r="D24" s="849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1"/>
      <c r="T24" s="831" t="s">
        <v>195</v>
      </c>
      <c r="U24" s="832"/>
      <c r="V24" s="839"/>
      <c r="W24" s="840"/>
      <c r="X24" s="840"/>
      <c r="Y24" s="841"/>
      <c r="Z24" s="842"/>
      <c r="AA24" s="843"/>
      <c r="AB24" s="843"/>
      <c r="AC24" s="843"/>
      <c r="AD24" s="843"/>
      <c r="AE24" s="843"/>
      <c r="AF24" s="844"/>
      <c r="AG24" s="831" t="s">
        <v>195</v>
      </c>
      <c r="AH24" s="832"/>
      <c r="AI24" s="839"/>
      <c r="AJ24" s="840"/>
      <c r="AK24" s="840"/>
      <c r="AL24" s="841"/>
      <c r="AM24" s="842"/>
      <c r="AN24" s="843"/>
      <c r="AO24" s="843"/>
      <c r="AP24" s="843"/>
      <c r="AQ24" s="843"/>
      <c r="AR24" s="843"/>
      <c r="AS24" s="844"/>
      <c r="AT24" s="822"/>
      <c r="AU24" s="822"/>
      <c r="AV24" s="822"/>
      <c r="AW24" s="822"/>
      <c r="AX24" s="822"/>
      <c r="AY24" s="822"/>
      <c r="AZ24" s="822"/>
      <c r="BA24" s="144"/>
      <c r="BB24" s="144"/>
    </row>
    <row r="25" spans="1:54" s="127" customFormat="1" ht="20.25" customHeight="1">
      <c r="A25" s="116"/>
      <c r="B25" s="845"/>
      <c r="C25" s="845"/>
      <c r="D25" s="852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4"/>
      <c r="T25" s="823" t="s">
        <v>22</v>
      </c>
      <c r="U25" s="824"/>
      <c r="V25" s="825"/>
      <c r="W25" s="826"/>
      <c r="X25" s="826"/>
      <c r="Y25" s="827"/>
      <c r="Z25" s="828"/>
      <c r="AA25" s="829"/>
      <c r="AB25" s="829"/>
      <c r="AC25" s="829"/>
      <c r="AD25" s="829"/>
      <c r="AE25" s="829"/>
      <c r="AF25" s="830"/>
      <c r="AG25" s="823" t="s">
        <v>22</v>
      </c>
      <c r="AH25" s="824"/>
      <c r="AI25" s="825"/>
      <c r="AJ25" s="826"/>
      <c r="AK25" s="826"/>
      <c r="AL25" s="827"/>
      <c r="AM25" s="828"/>
      <c r="AN25" s="829"/>
      <c r="AO25" s="829"/>
      <c r="AP25" s="829"/>
      <c r="AQ25" s="829"/>
      <c r="AR25" s="829"/>
      <c r="AS25" s="830"/>
      <c r="AT25" s="822"/>
      <c r="AU25" s="822"/>
      <c r="AV25" s="822"/>
      <c r="AW25" s="822"/>
      <c r="AX25" s="822"/>
      <c r="AY25" s="822"/>
      <c r="AZ25" s="822"/>
      <c r="BA25" s="144"/>
      <c r="BB25" s="144"/>
    </row>
    <row r="26" spans="1:54" s="127" customFormat="1" ht="20.25" customHeight="1">
      <c r="A26" s="116"/>
      <c r="B26" s="845" t="s">
        <v>306</v>
      </c>
      <c r="C26" s="845"/>
      <c r="D26" s="846">
        <f>IF('Pagina 4'!D45=0,"",'Pagina 4'!D45)</f>
      </c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8"/>
      <c r="T26" s="855" t="s">
        <v>21</v>
      </c>
      <c r="U26" s="856"/>
      <c r="V26" s="833"/>
      <c r="W26" s="834"/>
      <c r="X26" s="834"/>
      <c r="Y26" s="835"/>
      <c r="Z26" s="836"/>
      <c r="AA26" s="837"/>
      <c r="AB26" s="837"/>
      <c r="AC26" s="837"/>
      <c r="AD26" s="837"/>
      <c r="AE26" s="837"/>
      <c r="AF26" s="838"/>
      <c r="AG26" s="855" t="s">
        <v>21</v>
      </c>
      <c r="AH26" s="856"/>
      <c r="AI26" s="833"/>
      <c r="AJ26" s="834"/>
      <c r="AK26" s="834"/>
      <c r="AL26" s="835"/>
      <c r="AM26" s="836"/>
      <c r="AN26" s="837"/>
      <c r="AO26" s="837"/>
      <c r="AP26" s="837"/>
      <c r="AQ26" s="837"/>
      <c r="AR26" s="837"/>
      <c r="AS26" s="838"/>
      <c r="AT26" s="822" t="e">
        <f>SUM(Z26:AF28,AM26:AS28,#REF!)</f>
        <v>#REF!</v>
      </c>
      <c r="AU26" s="822"/>
      <c r="AV26" s="822"/>
      <c r="AW26" s="822"/>
      <c r="AX26" s="822"/>
      <c r="AY26" s="822"/>
      <c r="AZ26" s="822"/>
      <c r="BA26" s="144"/>
      <c r="BB26" s="144"/>
    </row>
    <row r="27" spans="1:54" s="127" customFormat="1" ht="20.25" customHeight="1">
      <c r="A27" s="116"/>
      <c r="B27" s="845"/>
      <c r="C27" s="845"/>
      <c r="D27" s="849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1"/>
      <c r="T27" s="831" t="s">
        <v>195</v>
      </c>
      <c r="U27" s="832"/>
      <c r="V27" s="839"/>
      <c r="W27" s="840"/>
      <c r="X27" s="840"/>
      <c r="Y27" s="841"/>
      <c r="Z27" s="842"/>
      <c r="AA27" s="843"/>
      <c r="AB27" s="843"/>
      <c r="AC27" s="843"/>
      <c r="AD27" s="843"/>
      <c r="AE27" s="843"/>
      <c r="AF27" s="844"/>
      <c r="AG27" s="831" t="s">
        <v>195</v>
      </c>
      <c r="AH27" s="832"/>
      <c r="AI27" s="839"/>
      <c r="AJ27" s="840"/>
      <c r="AK27" s="840"/>
      <c r="AL27" s="841"/>
      <c r="AM27" s="842"/>
      <c r="AN27" s="843"/>
      <c r="AO27" s="843"/>
      <c r="AP27" s="843"/>
      <c r="AQ27" s="843"/>
      <c r="AR27" s="843"/>
      <c r="AS27" s="844"/>
      <c r="AT27" s="822"/>
      <c r="AU27" s="822"/>
      <c r="AV27" s="822"/>
      <c r="AW27" s="822"/>
      <c r="AX27" s="822"/>
      <c r="AY27" s="822"/>
      <c r="AZ27" s="822"/>
      <c r="BA27" s="144"/>
      <c r="BB27" s="144"/>
    </row>
    <row r="28" spans="1:54" s="127" customFormat="1" ht="20.25" customHeight="1">
      <c r="A28" s="116"/>
      <c r="B28" s="845"/>
      <c r="C28" s="845"/>
      <c r="D28" s="852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4"/>
      <c r="T28" s="823" t="s">
        <v>22</v>
      </c>
      <c r="U28" s="824"/>
      <c r="V28" s="825"/>
      <c r="W28" s="826"/>
      <c r="X28" s="826"/>
      <c r="Y28" s="827"/>
      <c r="Z28" s="828"/>
      <c r="AA28" s="829"/>
      <c r="AB28" s="829"/>
      <c r="AC28" s="829"/>
      <c r="AD28" s="829"/>
      <c r="AE28" s="829"/>
      <c r="AF28" s="830"/>
      <c r="AG28" s="823" t="s">
        <v>22</v>
      </c>
      <c r="AH28" s="824"/>
      <c r="AI28" s="825"/>
      <c r="AJ28" s="826"/>
      <c r="AK28" s="826"/>
      <c r="AL28" s="827"/>
      <c r="AM28" s="828"/>
      <c r="AN28" s="829"/>
      <c r="AO28" s="829"/>
      <c r="AP28" s="829"/>
      <c r="AQ28" s="829"/>
      <c r="AR28" s="829"/>
      <c r="AS28" s="830"/>
      <c r="AT28" s="822"/>
      <c r="AU28" s="822"/>
      <c r="AV28" s="822"/>
      <c r="AW28" s="822"/>
      <c r="AX28" s="822"/>
      <c r="AY28" s="822"/>
      <c r="AZ28" s="822"/>
      <c r="BA28" s="144"/>
      <c r="BB28" s="144"/>
    </row>
    <row r="29" spans="1:54" s="127" customFormat="1" ht="20.25" customHeight="1">
      <c r="A29" s="116"/>
      <c r="B29" s="845" t="s">
        <v>307</v>
      </c>
      <c r="C29" s="845"/>
      <c r="D29" s="846">
        <f>IF('Pagina 4'!D51=0,"",'Pagina 4'!D51)</f>
      </c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8"/>
      <c r="T29" s="855" t="s">
        <v>21</v>
      </c>
      <c r="U29" s="856"/>
      <c r="V29" s="833"/>
      <c r="W29" s="834"/>
      <c r="X29" s="834"/>
      <c r="Y29" s="835"/>
      <c r="Z29" s="836"/>
      <c r="AA29" s="837"/>
      <c r="AB29" s="837"/>
      <c r="AC29" s="837"/>
      <c r="AD29" s="837"/>
      <c r="AE29" s="837"/>
      <c r="AF29" s="838"/>
      <c r="AG29" s="855" t="s">
        <v>21</v>
      </c>
      <c r="AH29" s="856"/>
      <c r="AI29" s="833"/>
      <c r="AJ29" s="834"/>
      <c r="AK29" s="834"/>
      <c r="AL29" s="835"/>
      <c r="AM29" s="836"/>
      <c r="AN29" s="837"/>
      <c r="AO29" s="837"/>
      <c r="AP29" s="837"/>
      <c r="AQ29" s="837"/>
      <c r="AR29" s="837"/>
      <c r="AS29" s="838"/>
      <c r="AT29" s="822" t="e">
        <f>SUM(Z29:AF31,AM29:AS31,#REF!)</f>
        <v>#REF!</v>
      </c>
      <c r="AU29" s="822"/>
      <c r="AV29" s="822"/>
      <c r="AW29" s="822"/>
      <c r="AX29" s="822"/>
      <c r="AY29" s="822"/>
      <c r="AZ29" s="822"/>
      <c r="BA29" s="144"/>
      <c r="BB29" s="144"/>
    </row>
    <row r="30" spans="1:54" s="127" customFormat="1" ht="20.25" customHeight="1">
      <c r="A30" s="116"/>
      <c r="B30" s="845"/>
      <c r="C30" s="845"/>
      <c r="D30" s="849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1"/>
      <c r="T30" s="831" t="s">
        <v>195</v>
      </c>
      <c r="U30" s="832"/>
      <c r="V30" s="839"/>
      <c r="W30" s="840"/>
      <c r="X30" s="840"/>
      <c r="Y30" s="841"/>
      <c r="Z30" s="842"/>
      <c r="AA30" s="843"/>
      <c r="AB30" s="843"/>
      <c r="AC30" s="843"/>
      <c r="AD30" s="843"/>
      <c r="AE30" s="843"/>
      <c r="AF30" s="844"/>
      <c r="AG30" s="831" t="s">
        <v>195</v>
      </c>
      <c r="AH30" s="832"/>
      <c r="AI30" s="839"/>
      <c r="AJ30" s="840"/>
      <c r="AK30" s="840"/>
      <c r="AL30" s="841"/>
      <c r="AM30" s="842"/>
      <c r="AN30" s="843"/>
      <c r="AO30" s="843"/>
      <c r="AP30" s="843"/>
      <c r="AQ30" s="843"/>
      <c r="AR30" s="843"/>
      <c r="AS30" s="844"/>
      <c r="AT30" s="822"/>
      <c r="AU30" s="822"/>
      <c r="AV30" s="822"/>
      <c r="AW30" s="822"/>
      <c r="AX30" s="822"/>
      <c r="AY30" s="822"/>
      <c r="AZ30" s="822"/>
      <c r="BA30" s="144"/>
      <c r="BB30" s="144"/>
    </row>
    <row r="31" spans="1:54" s="127" customFormat="1" ht="20.25" customHeight="1">
      <c r="A31" s="116"/>
      <c r="B31" s="845"/>
      <c r="C31" s="845"/>
      <c r="D31" s="852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4"/>
      <c r="T31" s="823" t="s">
        <v>22</v>
      </c>
      <c r="U31" s="824"/>
      <c r="V31" s="825"/>
      <c r="W31" s="826"/>
      <c r="X31" s="826"/>
      <c r="Y31" s="827"/>
      <c r="Z31" s="828"/>
      <c r="AA31" s="829"/>
      <c r="AB31" s="829"/>
      <c r="AC31" s="829"/>
      <c r="AD31" s="829"/>
      <c r="AE31" s="829"/>
      <c r="AF31" s="830"/>
      <c r="AG31" s="823" t="s">
        <v>22</v>
      </c>
      <c r="AH31" s="824"/>
      <c r="AI31" s="825"/>
      <c r="AJ31" s="826"/>
      <c r="AK31" s="826"/>
      <c r="AL31" s="827"/>
      <c r="AM31" s="828"/>
      <c r="AN31" s="829"/>
      <c r="AO31" s="829"/>
      <c r="AP31" s="829"/>
      <c r="AQ31" s="829"/>
      <c r="AR31" s="829"/>
      <c r="AS31" s="830"/>
      <c r="AT31" s="822"/>
      <c r="AU31" s="822"/>
      <c r="AV31" s="822"/>
      <c r="AW31" s="822"/>
      <c r="AX31" s="822"/>
      <c r="AY31" s="822"/>
      <c r="AZ31" s="822"/>
      <c r="BA31" s="144"/>
      <c r="BB31" s="144"/>
    </row>
    <row r="32" spans="1:54" s="127" customFormat="1" ht="20.25" customHeight="1">
      <c r="A32" s="116"/>
      <c r="B32" s="845" t="s">
        <v>308</v>
      </c>
      <c r="C32" s="845"/>
      <c r="D32" s="846">
        <f>IF('Pagina 4'!D57=0,"",'Pagina 4'!D57)</f>
      </c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8"/>
      <c r="T32" s="855" t="s">
        <v>21</v>
      </c>
      <c r="U32" s="856"/>
      <c r="V32" s="833"/>
      <c r="W32" s="834"/>
      <c r="X32" s="834"/>
      <c r="Y32" s="835"/>
      <c r="Z32" s="836"/>
      <c r="AA32" s="837"/>
      <c r="AB32" s="837"/>
      <c r="AC32" s="837"/>
      <c r="AD32" s="837"/>
      <c r="AE32" s="837"/>
      <c r="AF32" s="838"/>
      <c r="AG32" s="855" t="s">
        <v>21</v>
      </c>
      <c r="AH32" s="856"/>
      <c r="AI32" s="833"/>
      <c r="AJ32" s="834"/>
      <c r="AK32" s="834"/>
      <c r="AL32" s="835"/>
      <c r="AM32" s="836"/>
      <c r="AN32" s="837"/>
      <c r="AO32" s="837"/>
      <c r="AP32" s="837"/>
      <c r="AQ32" s="837"/>
      <c r="AR32" s="837"/>
      <c r="AS32" s="838"/>
      <c r="AT32" s="822" t="e">
        <f>SUM(Z32:AF34,AM32:AS34,#REF!)</f>
        <v>#REF!</v>
      </c>
      <c r="AU32" s="822"/>
      <c r="AV32" s="822"/>
      <c r="AW32" s="822"/>
      <c r="AX32" s="822"/>
      <c r="AY32" s="822"/>
      <c r="AZ32" s="822"/>
      <c r="BA32" s="144"/>
      <c r="BB32" s="144"/>
    </row>
    <row r="33" spans="1:54" s="127" customFormat="1" ht="20.25" customHeight="1">
      <c r="A33" s="116"/>
      <c r="B33" s="845"/>
      <c r="C33" s="845"/>
      <c r="D33" s="849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1"/>
      <c r="T33" s="831" t="s">
        <v>195</v>
      </c>
      <c r="U33" s="832"/>
      <c r="V33" s="839"/>
      <c r="W33" s="840"/>
      <c r="X33" s="840"/>
      <c r="Y33" s="841"/>
      <c r="Z33" s="842"/>
      <c r="AA33" s="843"/>
      <c r="AB33" s="843"/>
      <c r="AC33" s="843"/>
      <c r="AD33" s="843"/>
      <c r="AE33" s="843"/>
      <c r="AF33" s="844"/>
      <c r="AG33" s="831" t="s">
        <v>195</v>
      </c>
      <c r="AH33" s="832"/>
      <c r="AI33" s="839"/>
      <c r="AJ33" s="840"/>
      <c r="AK33" s="840"/>
      <c r="AL33" s="841"/>
      <c r="AM33" s="842"/>
      <c r="AN33" s="843"/>
      <c r="AO33" s="843"/>
      <c r="AP33" s="843"/>
      <c r="AQ33" s="843"/>
      <c r="AR33" s="843"/>
      <c r="AS33" s="844"/>
      <c r="AT33" s="822"/>
      <c r="AU33" s="822"/>
      <c r="AV33" s="822"/>
      <c r="AW33" s="822"/>
      <c r="AX33" s="822"/>
      <c r="AY33" s="822"/>
      <c r="AZ33" s="822"/>
      <c r="BA33" s="144"/>
      <c r="BB33" s="144"/>
    </row>
    <row r="34" spans="1:54" s="127" customFormat="1" ht="20.25" customHeight="1">
      <c r="A34" s="116"/>
      <c r="B34" s="845"/>
      <c r="C34" s="845"/>
      <c r="D34" s="852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4"/>
      <c r="T34" s="823" t="s">
        <v>22</v>
      </c>
      <c r="U34" s="824"/>
      <c r="V34" s="825"/>
      <c r="W34" s="826"/>
      <c r="X34" s="826"/>
      <c r="Y34" s="827"/>
      <c r="Z34" s="828"/>
      <c r="AA34" s="829"/>
      <c r="AB34" s="829"/>
      <c r="AC34" s="829"/>
      <c r="AD34" s="829"/>
      <c r="AE34" s="829"/>
      <c r="AF34" s="830"/>
      <c r="AG34" s="823" t="s">
        <v>22</v>
      </c>
      <c r="AH34" s="824"/>
      <c r="AI34" s="825"/>
      <c r="AJ34" s="826"/>
      <c r="AK34" s="826"/>
      <c r="AL34" s="827"/>
      <c r="AM34" s="828"/>
      <c r="AN34" s="829"/>
      <c r="AO34" s="829"/>
      <c r="AP34" s="829"/>
      <c r="AQ34" s="829"/>
      <c r="AR34" s="829"/>
      <c r="AS34" s="830"/>
      <c r="AT34" s="822"/>
      <c r="AU34" s="822"/>
      <c r="AV34" s="822"/>
      <c r="AW34" s="822"/>
      <c r="AX34" s="822"/>
      <c r="AY34" s="822"/>
      <c r="AZ34" s="822"/>
      <c r="BA34" s="144"/>
      <c r="BB34" s="144"/>
    </row>
    <row r="35" spans="1:54" s="127" customFormat="1" ht="20.25" customHeight="1">
      <c r="A35" s="116"/>
      <c r="B35" s="845" t="s">
        <v>309</v>
      </c>
      <c r="C35" s="845"/>
      <c r="D35" s="846">
        <f>IF('Pagina 4'!D63=0,"",'Pagina 4'!D63)</f>
      </c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8"/>
      <c r="T35" s="855" t="s">
        <v>21</v>
      </c>
      <c r="U35" s="856"/>
      <c r="V35" s="833"/>
      <c r="W35" s="834"/>
      <c r="X35" s="834"/>
      <c r="Y35" s="835"/>
      <c r="Z35" s="836"/>
      <c r="AA35" s="837"/>
      <c r="AB35" s="837"/>
      <c r="AC35" s="837"/>
      <c r="AD35" s="837"/>
      <c r="AE35" s="837"/>
      <c r="AF35" s="838"/>
      <c r="AG35" s="855" t="s">
        <v>21</v>
      </c>
      <c r="AH35" s="856"/>
      <c r="AI35" s="833"/>
      <c r="AJ35" s="834"/>
      <c r="AK35" s="834"/>
      <c r="AL35" s="835"/>
      <c r="AM35" s="836"/>
      <c r="AN35" s="837"/>
      <c r="AO35" s="837"/>
      <c r="AP35" s="837"/>
      <c r="AQ35" s="837"/>
      <c r="AR35" s="837"/>
      <c r="AS35" s="838"/>
      <c r="AT35" s="822" t="e">
        <f>SUM(Z35:AF37,AM35:AS37,#REF!)</f>
        <v>#REF!</v>
      </c>
      <c r="AU35" s="822"/>
      <c r="AV35" s="822"/>
      <c r="AW35" s="822"/>
      <c r="AX35" s="822"/>
      <c r="AY35" s="822"/>
      <c r="AZ35" s="822"/>
      <c r="BA35" s="144"/>
      <c r="BB35" s="144"/>
    </row>
    <row r="36" spans="1:54" s="127" customFormat="1" ht="20.25" customHeight="1">
      <c r="A36" s="116"/>
      <c r="B36" s="845"/>
      <c r="C36" s="845"/>
      <c r="D36" s="849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1"/>
      <c r="T36" s="831" t="s">
        <v>195</v>
      </c>
      <c r="U36" s="832"/>
      <c r="V36" s="839"/>
      <c r="W36" s="840"/>
      <c r="X36" s="840"/>
      <c r="Y36" s="841"/>
      <c r="Z36" s="842"/>
      <c r="AA36" s="843"/>
      <c r="AB36" s="843"/>
      <c r="AC36" s="843"/>
      <c r="AD36" s="843"/>
      <c r="AE36" s="843"/>
      <c r="AF36" s="844"/>
      <c r="AG36" s="831" t="s">
        <v>195</v>
      </c>
      <c r="AH36" s="832"/>
      <c r="AI36" s="839"/>
      <c r="AJ36" s="840"/>
      <c r="AK36" s="840"/>
      <c r="AL36" s="841"/>
      <c r="AM36" s="842"/>
      <c r="AN36" s="843"/>
      <c r="AO36" s="843"/>
      <c r="AP36" s="843"/>
      <c r="AQ36" s="843"/>
      <c r="AR36" s="843"/>
      <c r="AS36" s="844"/>
      <c r="AT36" s="822"/>
      <c r="AU36" s="822"/>
      <c r="AV36" s="822"/>
      <c r="AW36" s="822"/>
      <c r="AX36" s="822"/>
      <c r="AY36" s="822"/>
      <c r="AZ36" s="822"/>
      <c r="BA36" s="144"/>
      <c r="BB36" s="144"/>
    </row>
    <row r="37" spans="1:54" s="127" customFormat="1" ht="20.25" customHeight="1">
      <c r="A37" s="116"/>
      <c r="B37" s="845"/>
      <c r="C37" s="845"/>
      <c r="D37" s="852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4"/>
      <c r="T37" s="823" t="s">
        <v>22</v>
      </c>
      <c r="U37" s="824"/>
      <c r="V37" s="825"/>
      <c r="W37" s="826"/>
      <c r="X37" s="826"/>
      <c r="Y37" s="827"/>
      <c r="Z37" s="828"/>
      <c r="AA37" s="829"/>
      <c r="AB37" s="829"/>
      <c r="AC37" s="829"/>
      <c r="AD37" s="829"/>
      <c r="AE37" s="829"/>
      <c r="AF37" s="830"/>
      <c r="AG37" s="823" t="s">
        <v>22</v>
      </c>
      <c r="AH37" s="824"/>
      <c r="AI37" s="825"/>
      <c r="AJ37" s="826"/>
      <c r="AK37" s="826"/>
      <c r="AL37" s="827"/>
      <c r="AM37" s="828"/>
      <c r="AN37" s="829"/>
      <c r="AO37" s="829"/>
      <c r="AP37" s="829"/>
      <c r="AQ37" s="829"/>
      <c r="AR37" s="829"/>
      <c r="AS37" s="830"/>
      <c r="AT37" s="822"/>
      <c r="AU37" s="822"/>
      <c r="AV37" s="822"/>
      <c r="AW37" s="822"/>
      <c r="AX37" s="822"/>
      <c r="AY37" s="822"/>
      <c r="AZ37" s="822"/>
      <c r="BA37" s="144"/>
      <c r="BB37" s="144"/>
    </row>
    <row r="38" spans="1:54" s="127" customFormat="1" ht="20.25" customHeight="1">
      <c r="A38" s="116"/>
      <c r="B38" s="845" t="s">
        <v>310</v>
      </c>
      <c r="C38" s="845"/>
      <c r="D38" s="846">
        <f>IF('Pagina 4'!D69=0,"",'Pagina 4'!D69)</f>
      </c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7"/>
      <c r="Q38" s="847"/>
      <c r="R38" s="847"/>
      <c r="S38" s="848"/>
      <c r="T38" s="855" t="s">
        <v>21</v>
      </c>
      <c r="U38" s="856"/>
      <c r="V38" s="833"/>
      <c r="W38" s="834"/>
      <c r="X38" s="834"/>
      <c r="Y38" s="835"/>
      <c r="Z38" s="836"/>
      <c r="AA38" s="837"/>
      <c r="AB38" s="837"/>
      <c r="AC38" s="837"/>
      <c r="AD38" s="837"/>
      <c r="AE38" s="837"/>
      <c r="AF38" s="838"/>
      <c r="AG38" s="855" t="s">
        <v>21</v>
      </c>
      <c r="AH38" s="856"/>
      <c r="AI38" s="833"/>
      <c r="AJ38" s="834"/>
      <c r="AK38" s="834"/>
      <c r="AL38" s="835"/>
      <c r="AM38" s="836"/>
      <c r="AN38" s="837"/>
      <c r="AO38" s="837"/>
      <c r="AP38" s="837"/>
      <c r="AQ38" s="837"/>
      <c r="AR38" s="837"/>
      <c r="AS38" s="838"/>
      <c r="AT38" s="822" t="e">
        <f>SUM(Z38:AF40,AM38:AS40,#REF!)</f>
        <v>#REF!</v>
      </c>
      <c r="AU38" s="822"/>
      <c r="AV38" s="822"/>
      <c r="AW38" s="822"/>
      <c r="AX38" s="822"/>
      <c r="AY38" s="822"/>
      <c r="AZ38" s="822"/>
      <c r="BA38" s="144"/>
      <c r="BB38" s="144"/>
    </row>
    <row r="39" spans="1:54" s="127" customFormat="1" ht="20.25" customHeight="1">
      <c r="A39" s="116"/>
      <c r="B39" s="845"/>
      <c r="C39" s="845"/>
      <c r="D39" s="849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1"/>
      <c r="T39" s="831" t="s">
        <v>195</v>
      </c>
      <c r="U39" s="832"/>
      <c r="V39" s="839"/>
      <c r="W39" s="840"/>
      <c r="X39" s="840"/>
      <c r="Y39" s="841"/>
      <c r="Z39" s="842"/>
      <c r="AA39" s="843"/>
      <c r="AB39" s="843"/>
      <c r="AC39" s="843"/>
      <c r="AD39" s="843"/>
      <c r="AE39" s="843"/>
      <c r="AF39" s="844"/>
      <c r="AG39" s="831" t="s">
        <v>195</v>
      </c>
      <c r="AH39" s="832"/>
      <c r="AI39" s="839"/>
      <c r="AJ39" s="840"/>
      <c r="AK39" s="840"/>
      <c r="AL39" s="841"/>
      <c r="AM39" s="842"/>
      <c r="AN39" s="843"/>
      <c r="AO39" s="843"/>
      <c r="AP39" s="843"/>
      <c r="AQ39" s="843"/>
      <c r="AR39" s="843"/>
      <c r="AS39" s="844"/>
      <c r="AT39" s="822"/>
      <c r="AU39" s="822"/>
      <c r="AV39" s="822"/>
      <c r="AW39" s="822"/>
      <c r="AX39" s="822"/>
      <c r="AY39" s="822"/>
      <c r="AZ39" s="822"/>
      <c r="BA39" s="144"/>
      <c r="BB39" s="144"/>
    </row>
    <row r="40" spans="1:54" s="127" customFormat="1" ht="20.25" customHeight="1">
      <c r="A40" s="116"/>
      <c r="B40" s="845"/>
      <c r="C40" s="845"/>
      <c r="D40" s="852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4"/>
      <c r="T40" s="823" t="s">
        <v>22</v>
      </c>
      <c r="U40" s="824"/>
      <c r="V40" s="825"/>
      <c r="W40" s="826"/>
      <c r="X40" s="826"/>
      <c r="Y40" s="827"/>
      <c r="Z40" s="828"/>
      <c r="AA40" s="829"/>
      <c r="AB40" s="829"/>
      <c r="AC40" s="829"/>
      <c r="AD40" s="829"/>
      <c r="AE40" s="829"/>
      <c r="AF40" s="830"/>
      <c r="AG40" s="823" t="s">
        <v>22</v>
      </c>
      <c r="AH40" s="824"/>
      <c r="AI40" s="825"/>
      <c r="AJ40" s="826"/>
      <c r="AK40" s="826"/>
      <c r="AL40" s="827"/>
      <c r="AM40" s="828"/>
      <c r="AN40" s="829"/>
      <c r="AO40" s="829"/>
      <c r="AP40" s="829"/>
      <c r="AQ40" s="829"/>
      <c r="AR40" s="829"/>
      <c r="AS40" s="830"/>
      <c r="AT40" s="822"/>
      <c r="AU40" s="822"/>
      <c r="AV40" s="822"/>
      <c r="AW40" s="822"/>
      <c r="AX40" s="822"/>
      <c r="AY40" s="822"/>
      <c r="AZ40" s="822"/>
      <c r="BA40" s="144"/>
      <c r="BB40" s="144"/>
    </row>
    <row r="41" spans="1:54" s="127" customFormat="1" ht="20.25" customHeight="1">
      <c r="A41" s="116"/>
      <c r="B41" s="845" t="s">
        <v>345</v>
      </c>
      <c r="C41" s="845"/>
      <c r="D41" s="846">
        <f>IF('Pagina 4'!D75=0,"",'Pagina 4'!D75)</f>
      </c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7"/>
      <c r="Q41" s="847"/>
      <c r="R41" s="847"/>
      <c r="S41" s="848"/>
      <c r="T41" s="855" t="s">
        <v>21</v>
      </c>
      <c r="U41" s="856"/>
      <c r="V41" s="833"/>
      <c r="W41" s="834"/>
      <c r="X41" s="834"/>
      <c r="Y41" s="835"/>
      <c r="Z41" s="836"/>
      <c r="AA41" s="837"/>
      <c r="AB41" s="837"/>
      <c r="AC41" s="837"/>
      <c r="AD41" s="837"/>
      <c r="AE41" s="837"/>
      <c r="AF41" s="838"/>
      <c r="AG41" s="855" t="s">
        <v>21</v>
      </c>
      <c r="AH41" s="856"/>
      <c r="AI41" s="833"/>
      <c r="AJ41" s="834"/>
      <c r="AK41" s="834"/>
      <c r="AL41" s="835"/>
      <c r="AM41" s="836"/>
      <c r="AN41" s="837"/>
      <c r="AO41" s="837"/>
      <c r="AP41" s="837"/>
      <c r="AQ41" s="837"/>
      <c r="AR41" s="837"/>
      <c r="AS41" s="838"/>
      <c r="AT41" s="822" t="e">
        <f>SUM(Z41:AF43,AM41:AS43,#REF!)</f>
        <v>#REF!</v>
      </c>
      <c r="AU41" s="822"/>
      <c r="AV41" s="822"/>
      <c r="AW41" s="822"/>
      <c r="AX41" s="822"/>
      <c r="AY41" s="822"/>
      <c r="AZ41" s="822"/>
      <c r="BA41" s="144"/>
      <c r="BB41" s="144"/>
    </row>
    <row r="42" spans="1:54" s="127" customFormat="1" ht="20.25" customHeight="1">
      <c r="A42" s="116"/>
      <c r="B42" s="845"/>
      <c r="C42" s="845"/>
      <c r="D42" s="849"/>
      <c r="E42" s="850"/>
      <c r="F42" s="850"/>
      <c r="G42" s="850"/>
      <c r="H42" s="850"/>
      <c r="I42" s="850"/>
      <c r="J42" s="850"/>
      <c r="K42" s="850"/>
      <c r="L42" s="850"/>
      <c r="M42" s="850"/>
      <c r="N42" s="850"/>
      <c r="O42" s="850"/>
      <c r="P42" s="850"/>
      <c r="Q42" s="850"/>
      <c r="R42" s="850"/>
      <c r="S42" s="851"/>
      <c r="T42" s="831" t="s">
        <v>195</v>
      </c>
      <c r="U42" s="832"/>
      <c r="V42" s="839"/>
      <c r="W42" s="840"/>
      <c r="X42" s="840"/>
      <c r="Y42" s="841"/>
      <c r="Z42" s="842"/>
      <c r="AA42" s="843"/>
      <c r="AB42" s="843"/>
      <c r="AC42" s="843"/>
      <c r="AD42" s="843"/>
      <c r="AE42" s="843"/>
      <c r="AF42" s="844"/>
      <c r="AG42" s="831" t="s">
        <v>195</v>
      </c>
      <c r="AH42" s="832"/>
      <c r="AI42" s="839"/>
      <c r="AJ42" s="840"/>
      <c r="AK42" s="840"/>
      <c r="AL42" s="841"/>
      <c r="AM42" s="842"/>
      <c r="AN42" s="843"/>
      <c r="AO42" s="843"/>
      <c r="AP42" s="843"/>
      <c r="AQ42" s="843"/>
      <c r="AR42" s="843"/>
      <c r="AS42" s="844"/>
      <c r="AT42" s="822"/>
      <c r="AU42" s="822"/>
      <c r="AV42" s="822"/>
      <c r="AW42" s="822"/>
      <c r="AX42" s="822"/>
      <c r="AY42" s="822"/>
      <c r="AZ42" s="822"/>
      <c r="BA42" s="144"/>
      <c r="BB42" s="144"/>
    </row>
    <row r="43" spans="1:54" s="127" customFormat="1" ht="20.25" customHeight="1">
      <c r="A43" s="116"/>
      <c r="B43" s="845"/>
      <c r="C43" s="845"/>
      <c r="D43" s="852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4"/>
      <c r="T43" s="823" t="s">
        <v>22</v>
      </c>
      <c r="U43" s="824"/>
      <c r="V43" s="825"/>
      <c r="W43" s="826"/>
      <c r="X43" s="826"/>
      <c r="Y43" s="827"/>
      <c r="Z43" s="828"/>
      <c r="AA43" s="829"/>
      <c r="AB43" s="829"/>
      <c r="AC43" s="829"/>
      <c r="AD43" s="829"/>
      <c r="AE43" s="829"/>
      <c r="AF43" s="830"/>
      <c r="AG43" s="823" t="s">
        <v>22</v>
      </c>
      <c r="AH43" s="824"/>
      <c r="AI43" s="825"/>
      <c r="AJ43" s="826"/>
      <c r="AK43" s="826"/>
      <c r="AL43" s="827"/>
      <c r="AM43" s="828"/>
      <c r="AN43" s="829"/>
      <c r="AO43" s="829"/>
      <c r="AP43" s="829"/>
      <c r="AQ43" s="829"/>
      <c r="AR43" s="829"/>
      <c r="AS43" s="830"/>
      <c r="AT43" s="822"/>
      <c r="AU43" s="822"/>
      <c r="AV43" s="822"/>
      <c r="AW43" s="822"/>
      <c r="AX43" s="822"/>
      <c r="AY43" s="822"/>
      <c r="AZ43" s="822"/>
      <c r="BA43" s="144"/>
      <c r="BB43" s="144"/>
    </row>
    <row r="44" spans="1:54" s="127" customFormat="1" ht="20.25" customHeight="1">
      <c r="A44" s="116"/>
      <c r="B44" s="845" t="s">
        <v>351</v>
      </c>
      <c r="C44" s="845"/>
      <c r="D44" s="846">
        <f>IF('Pagina 4'!D81=0,"",'Pagina 4'!D81)</f>
      </c>
      <c r="E44" s="847"/>
      <c r="F44" s="847"/>
      <c r="G44" s="847"/>
      <c r="H44" s="847"/>
      <c r="I44" s="847"/>
      <c r="J44" s="847"/>
      <c r="K44" s="847"/>
      <c r="L44" s="847"/>
      <c r="M44" s="847"/>
      <c r="N44" s="847"/>
      <c r="O44" s="847"/>
      <c r="P44" s="847"/>
      <c r="Q44" s="847"/>
      <c r="R44" s="847"/>
      <c r="S44" s="848"/>
      <c r="T44" s="855" t="s">
        <v>21</v>
      </c>
      <c r="U44" s="856"/>
      <c r="V44" s="833"/>
      <c r="W44" s="834"/>
      <c r="X44" s="834"/>
      <c r="Y44" s="835"/>
      <c r="Z44" s="836"/>
      <c r="AA44" s="837"/>
      <c r="AB44" s="837"/>
      <c r="AC44" s="837"/>
      <c r="AD44" s="837"/>
      <c r="AE44" s="837"/>
      <c r="AF44" s="838"/>
      <c r="AG44" s="855" t="s">
        <v>21</v>
      </c>
      <c r="AH44" s="856"/>
      <c r="AI44" s="833"/>
      <c r="AJ44" s="834"/>
      <c r="AK44" s="834"/>
      <c r="AL44" s="835"/>
      <c r="AM44" s="836"/>
      <c r="AN44" s="837"/>
      <c r="AO44" s="837"/>
      <c r="AP44" s="837"/>
      <c r="AQ44" s="837"/>
      <c r="AR44" s="837"/>
      <c r="AS44" s="838"/>
      <c r="AT44" s="822" t="e">
        <f>SUM(Z44:AF46,AM44:AS46,#REF!)</f>
        <v>#REF!</v>
      </c>
      <c r="AU44" s="822"/>
      <c r="AV44" s="822"/>
      <c r="AW44" s="822"/>
      <c r="AX44" s="822"/>
      <c r="AY44" s="822"/>
      <c r="AZ44" s="822"/>
      <c r="BA44" s="144"/>
      <c r="BB44" s="144"/>
    </row>
    <row r="45" spans="1:54" s="127" customFormat="1" ht="20.25" customHeight="1">
      <c r="A45" s="116"/>
      <c r="B45" s="845"/>
      <c r="C45" s="845"/>
      <c r="D45" s="849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1"/>
      <c r="T45" s="831" t="s">
        <v>195</v>
      </c>
      <c r="U45" s="832"/>
      <c r="V45" s="839"/>
      <c r="W45" s="840"/>
      <c r="X45" s="840"/>
      <c r="Y45" s="841"/>
      <c r="Z45" s="842"/>
      <c r="AA45" s="843"/>
      <c r="AB45" s="843"/>
      <c r="AC45" s="843"/>
      <c r="AD45" s="843"/>
      <c r="AE45" s="843"/>
      <c r="AF45" s="844"/>
      <c r="AG45" s="831" t="s">
        <v>195</v>
      </c>
      <c r="AH45" s="832"/>
      <c r="AI45" s="839"/>
      <c r="AJ45" s="840"/>
      <c r="AK45" s="840"/>
      <c r="AL45" s="841"/>
      <c r="AM45" s="842"/>
      <c r="AN45" s="843"/>
      <c r="AO45" s="843"/>
      <c r="AP45" s="843"/>
      <c r="AQ45" s="843"/>
      <c r="AR45" s="843"/>
      <c r="AS45" s="844"/>
      <c r="AT45" s="822"/>
      <c r="AU45" s="822"/>
      <c r="AV45" s="822"/>
      <c r="AW45" s="822"/>
      <c r="AX45" s="822"/>
      <c r="AY45" s="822"/>
      <c r="AZ45" s="822"/>
      <c r="BA45" s="144"/>
      <c r="BB45" s="144"/>
    </row>
    <row r="46" spans="1:54" s="127" customFormat="1" ht="20.25" customHeight="1">
      <c r="A46" s="116"/>
      <c r="B46" s="845"/>
      <c r="C46" s="845"/>
      <c r="D46" s="852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854"/>
      <c r="T46" s="823" t="s">
        <v>22</v>
      </c>
      <c r="U46" s="824"/>
      <c r="V46" s="825"/>
      <c r="W46" s="826"/>
      <c r="X46" s="826"/>
      <c r="Y46" s="827"/>
      <c r="Z46" s="828"/>
      <c r="AA46" s="829"/>
      <c r="AB46" s="829"/>
      <c r="AC46" s="829"/>
      <c r="AD46" s="829"/>
      <c r="AE46" s="829"/>
      <c r="AF46" s="830"/>
      <c r="AG46" s="823" t="s">
        <v>22</v>
      </c>
      <c r="AH46" s="824"/>
      <c r="AI46" s="825"/>
      <c r="AJ46" s="826"/>
      <c r="AK46" s="826"/>
      <c r="AL46" s="827"/>
      <c r="AM46" s="828"/>
      <c r="AN46" s="829"/>
      <c r="AO46" s="829"/>
      <c r="AP46" s="829"/>
      <c r="AQ46" s="829"/>
      <c r="AR46" s="829"/>
      <c r="AS46" s="830"/>
      <c r="AT46" s="822"/>
      <c r="AU46" s="822"/>
      <c r="AV46" s="822"/>
      <c r="AW46" s="822"/>
      <c r="AX46" s="822"/>
      <c r="AY46" s="822"/>
      <c r="AZ46" s="822"/>
      <c r="BA46" s="144"/>
      <c r="BB46" s="144"/>
    </row>
    <row r="47" spans="1:54" s="127" customFormat="1" ht="20.25" customHeight="1">
      <c r="A47" s="116"/>
      <c r="B47" s="845" t="s">
        <v>352</v>
      </c>
      <c r="C47" s="845"/>
      <c r="D47" s="846">
        <f>IF('Pagina 4'!D87=0,"",'Pagina 4'!D87)</f>
      </c>
      <c r="E47" s="847"/>
      <c r="F47" s="847"/>
      <c r="G47" s="847"/>
      <c r="H47" s="847"/>
      <c r="I47" s="847"/>
      <c r="J47" s="847"/>
      <c r="K47" s="847"/>
      <c r="L47" s="847"/>
      <c r="M47" s="847"/>
      <c r="N47" s="847"/>
      <c r="O47" s="847"/>
      <c r="P47" s="847"/>
      <c r="Q47" s="847"/>
      <c r="R47" s="847"/>
      <c r="S47" s="848"/>
      <c r="T47" s="855" t="s">
        <v>21</v>
      </c>
      <c r="U47" s="856"/>
      <c r="V47" s="833"/>
      <c r="W47" s="834"/>
      <c r="X47" s="834"/>
      <c r="Y47" s="835"/>
      <c r="Z47" s="836"/>
      <c r="AA47" s="837"/>
      <c r="AB47" s="837"/>
      <c r="AC47" s="837"/>
      <c r="AD47" s="837"/>
      <c r="AE47" s="837"/>
      <c r="AF47" s="838"/>
      <c r="AG47" s="855" t="s">
        <v>21</v>
      </c>
      <c r="AH47" s="856"/>
      <c r="AI47" s="833"/>
      <c r="AJ47" s="834"/>
      <c r="AK47" s="834"/>
      <c r="AL47" s="835"/>
      <c r="AM47" s="836"/>
      <c r="AN47" s="837"/>
      <c r="AO47" s="837"/>
      <c r="AP47" s="837"/>
      <c r="AQ47" s="837"/>
      <c r="AR47" s="837"/>
      <c r="AS47" s="838"/>
      <c r="AT47" s="822" t="e">
        <f>SUM(Z47:AF49,AM47:AS49,#REF!)</f>
        <v>#REF!</v>
      </c>
      <c r="AU47" s="822"/>
      <c r="AV47" s="822"/>
      <c r="AW47" s="822"/>
      <c r="AX47" s="822"/>
      <c r="AY47" s="822"/>
      <c r="AZ47" s="822"/>
      <c r="BA47" s="144"/>
      <c r="BB47" s="144"/>
    </row>
    <row r="48" spans="1:54" s="127" customFormat="1" ht="20.25" customHeight="1">
      <c r="A48" s="116"/>
      <c r="B48" s="845"/>
      <c r="C48" s="845"/>
      <c r="D48" s="849"/>
      <c r="E48" s="850"/>
      <c r="F48" s="850"/>
      <c r="G48" s="850"/>
      <c r="H48" s="850"/>
      <c r="I48" s="850"/>
      <c r="J48" s="850"/>
      <c r="K48" s="850"/>
      <c r="L48" s="850"/>
      <c r="M48" s="850"/>
      <c r="N48" s="850"/>
      <c r="O48" s="850"/>
      <c r="P48" s="850"/>
      <c r="Q48" s="850"/>
      <c r="R48" s="850"/>
      <c r="S48" s="851"/>
      <c r="T48" s="831" t="s">
        <v>195</v>
      </c>
      <c r="U48" s="832"/>
      <c r="V48" s="839"/>
      <c r="W48" s="840"/>
      <c r="X48" s="840"/>
      <c r="Y48" s="841"/>
      <c r="Z48" s="842"/>
      <c r="AA48" s="843"/>
      <c r="AB48" s="843"/>
      <c r="AC48" s="843"/>
      <c r="AD48" s="843"/>
      <c r="AE48" s="843"/>
      <c r="AF48" s="844"/>
      <c r="AG48" s="831" t="s">
        <v>195</v>
      </c>
      <c r="AH48" s="832"/>
      <c r="AI48" s="839"/>
      <c r="AJ48" s="840"/>
      <c r="AK48" s="840"/>
      <c r="AL48" s="841"/>
      <c r="AM48" s="842"/>
      <c r="AN48" s="843"/>
      <c r="AO48" s="843"/>
      <c r="AP48" s="843"/>
      <c r="AQ48" s="843"/>
      <c r="AR48" s="843"/>
      <c r="AS48" s="844"/>
      <c r="AT48" s="822"/>
      <c r="AU48" s="822"/>
      <c r="AV48" s="822"/>
      <c r="AW48" s="822"/>
      <c r="AX48" s="822"/>
      <c r="AY48" s="822"/>
      <c r="AZ48" s="822"/>
      <c r="BA48" s="144"/>
      <c r="BB48" s="144"/>
    </row>
    <row r="49" spans="1:54" s="127" customFormat="1" ht="20.25" customHeight="1">
      <c r="A49" s="116"/>
      <c r="B49" s="845"/>
      <c r="C49" s="845"/>
      <c r="D49" s="852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3"/>
      <c r="P49" s="853"/>
      <c r="Q49" s="853"/>
      <c r="R49" s="853"/>
      <c r="S49" s="854"/>
      <c r="T49" s="823" t="s">
        <v>22</v>
      </c>
      <c r="U49" s="824"/>
      <c r="V49" s="825"/>
      <c r="W49" s="826"/>
      <c r="X49" s="826"/>
      <c r="Y49" s="827"/>
      <c r="Z49" s="828"/>
      <c r="AA49" s="829"/>
      <c r="AB49" s="829"/>
      <c r="AC49" s="829"/>
      <c r="AD49" s="829"/>
      <c r="AE49" s="829"/>
      <c r="AF49" s="830"/>
      <c r="AG49" s="823" t="s">
        <v>22</v>
      </c>
      <c r="AH49" s="824"/>
      <c r="AI49" s="825"/>
      <c r="AJ49" s="826"/>
      <c r="AK49" s="826"/>
      <c r="AL49" s="827"/>
      <c r="AM49" s="828"/>
      <c r="AN49" s="829"/>
      <c r="AO49" s="829"/>
      <c r="AP49" s="829"/>
      <c r="AQ49" s="829"/>
      <c r="AR49" s="829"/>
      <c r="AS49" s="830"/>
      <c r="AT49" s="822"/>
      <c r="AU49" s="822"/>
      <c r="AV49" s="822"/>
      <c r="AW49" s="822"/>
      <c r="AX49" s="822"/>
      <c r="AY49" s="822"/>
      <c r="AZ49" s="822"/>
      <c r="BA49" s="144"/>
      <c r="BB49" s="144"/>
    </row>
    <row r="50" spans="1:54" s="127" customFormat="1" ht="20.25" customHeight="1">
      <c r="A50" s="116"/>
      <c r="B50" s="845" t="s">
        <v>353</v>
      </c>
      <c r="C50" s="845"/>
      <c r="D50" s="846">
        <f>IF('Pagina 4'!D93=0,"",'Pagina 4'!D93)</f>
      </c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7"/>
      <c r="Q50" s="847"/>
      <c r="R50" s="847"/>
      <c r="S50" s="848"/>
      <c r="T50" s="855" t="s">
        <v>21</v>
      </c>
      <c r="U50" s="856"/>
      <c r="V50" s="833"/>
      <c r="W50" s="834"/>
      <c r="X50" s="834"/>
      <c r="Y50" s="835"/>
      <c r="Z50" s="836"/>
      <c r="AA50" s="837"/>
      <c r="AB50" s="837"/>
      <c r="AC50" s="837"/>
      <c r="AD50" s="837"/>
      <c r="AE50" s="837"/>
      <c r="AF50" s="838"/>
      <c r="AG50" s="855" t="s">
        <v>21</v>
      </c>
      <c r="AH50" s="856"/>
      <c r="AI50" s="833"/>
      <c r="AJ50" s="834"/>
      <c r="AK50" s="834"/>
      <c r="AL50" s="835"/>
      <c r="AM50" s="836"/>
      <c r="AN50" s="837"/>
      <c r="AO50" s="837"/>
      <c r="AP50" s="837"/>
      <c r="AQ50" s="837"/>
      <c r="AR50" s="837"/>
      <c r="AS50" s="838"/>
      <c r="AT50" s="822" t="e">
        <f>SUM(Z50:AF52,AM50:AS52,#REF!)</f>
        <v>#REF!</v>
      </c>
      <c r="AU50" s="822"/>
      <c r="AV50" s="822"/>
      <c r="AW50" s="822"/>
      <c r="AX50" s="822"/>
      <c r="AY50" s="822"/>
      <c r="AZ50" s="822"/>
      <c r="BA50" s="144"/>
      <c r="BB50" s="144"/>
    </row>
    <row r="51" spans="1:54" s="127" customFormat="1" ht="20.25" customHeight="1">
      <c r="A51" s="116"/>
      <c r="B51" s="845"/>
      <c r="C51" s="845"/>
      <c r="D51" s="849"/>
      <c r="E51" s="850"/>
      <c r="F51" s="850"/>
      <c r="G51" s="850"/>
      <c r="H51" s="850"/>
      <c r="I51" s="850"/>
      <c r="J51" s="850"/>
      <c r="K51" s="850"/>
      <c r="L51" s="850"/>
      <c r="M51" s="850"/>
      <c r="N51" s="850"/>
      <c r="O51" s="850"/>
      <c r="P51" s="850"/>
      <c r="Q51" s="850"/>
      <c r="R51" s="850"/>
      <c r="S51" s="851"/>
      <c r="T51" s="831" t="s">
        <v>195</v>
      </c>
      <c r="U51" s="832"/>
      <c r="V51" s="839"/>
      <c r="W51" s="840"/>
      <c r="X51" s="840"/>
      <c r="Y51" s="841"/>
      <c r="Z51" s="842"/>
      <c r="AA51" s="843"/>
      <c r="AB51" s="843"/>
      <c r="AC51" s="843"/>
      <c r="AD51" s="843"/>
      <c r="AE51" s="843"/>
      <c r="AF51" s="844"/>
      <c r="AG51" s="831" t="s">
        <v>195</v>
      </c>
      <c r="AH51" s="832"/>
      <c r="AI51" s="839"/>
      <c r="AJ51" s="840"/>
      <c r="AK51" s="840"/>
      <c r="AL51" s="841"/>
      <c r="AM51" s="842"/>
      <c r="AN51" s="843"/>
      <c r="AO51" s="843"/>
      <c r="AP51" s="843"/>
      <c r="AQ51" s="843"/>
      <c r="AR51" s="843"/>
      <c r="AS51" s="844"/>
      <c r="AT51" s="822"/>
      <c r="AU51" s="822"/>
      <c r="AV51" s="822"/>
      <c r="AW51" s="822"/>
      <c r="AX51" s="822"/>
      <c r="AY51" s="822"/>
      <c r="AZ51" s="822"/>
      <c r="BA51" s="144"/>
      <c r="BB51" s="144"/>
    </row>
    <row r="52" spans="1:54" s="127" customFormat="1" ht="20.25" customHeight="1">
      <c r="A52" s="116"/>
      <c r="B52" s="845"/>
      <c r="C52" s="845"/>
      <c r="D52" s="852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3"/>
      <c r="Q52" s="853"/>
      <c r="R52" s="853"/>
      <c r="S52" s="854"/>
      <c r="T52" s="823" t="s">
        <v>22</v>
      </c>
      <c r="U52" s="824"/>
      <c r="V52" s="825"/>
      <c r="W52" s="826"/>
      <c r="X52" s="826"/>
      <c r="Y52" s="827"/>
      <c r="Z52" s="828"/>
      <c r="AA52" s="829"/>
      <c r="AB52" s="829"/>
      <c r="AC52" s="829"/>
      <c r="AD52" s="829"/>
      <c r="AE52" s="829"/>
      <c r="AF52" s="830"/>
      <c r="AG52" s="823" t="s">
        <v>22</v>
      </c>
      <c r="AH52" s="824"/>
      <c r="AI52" s="825"/>
      <c r="AJ52" s="826"/>
      <c r="AK52" s="826"/>
      <c r="AL52" s="827"/>
      <c r="AM52" s="828"/>
      <c r="AN52" s="829"/>
      <c r="AO52" s="829"/>
      <c r="AP52" s="829"/>
      <c r="AQ52" s="829"/>
      <c r="AR52" s="829"/>
      <c r="AS52" s="830"/>
      <c r="AT52" s="822"/>
      <c r="AU52" s="822"/>
      <c r="AV52" s="822"/>
      <c r="AW52" s="822"/>
      <c r="AX52" s="822"/>
      <c r="AY52" s="822"/>
      <c r="AZ52" s="822"/>
      <c r="BA52" s="144"/>
      <c r="BB52" s="144"/>
    </row>
    <row r="53" spans="1:54" s="127" customFormat="1" ht="20.25" customHeight="1">
      <c r="A53" s="116"/>
      <c r="B53" s="845" t="s">
        <v>354</v>
      </c>
      <c r="C53" s="845"/>
      <c r="D53" s="846">
        <f>IF('Pagina 4'!D99=0,"",'Pagina 4'!D99)</f>
      </c>
      <c r="E53" s="847"/>
      <c r="F53" s="847"/>
      <c r="G53" s="847"/>
      <c r="H53" s="847"/>
      <c r="I53" s="847"/>
      <c r="J53" s="847"/>
      <c r="K53" s="847"/>
      <c r="L53" s="847"/>
      <c r="M53" s="847"/>
      <c r="N53" s="847"/>
      <c r="O53" s="847"/>
      <c r="P53" s="847"/>
      <c r="Q53" s="847"/>
      <c r="R53" s="847"/>
      <c r="S53" s="848"/>
      <c r="T53" s="855" t="s">
        <v>21</v>
      </c>
      <c r="U53" s="856"/>
      <c r="V53" s="833"/>
      <c r="W53" s="834"/>
      <c r="X53" s="834"/>
      <c r="Y53" s="835"/>
      <c r="Z53" s="836"/>
      <c r="AA53" s="837"/>
      <c r="AB53" s="837"/>
      <c r="AC53" s="837"/>
      <c r="AD53" s="837"/>
      <c r="AE53" s="837"/>
      <c r="AF53" s="838"/>
      <c r="AG53" s="855" t="s">
        <v>21</v>
      </c>
      <c r="AH53" s="856"/>
      <c r="AI53" s="833"/>
      <c r="AJ53" s="834"/>
      <c r="AK53" s="834"/>
      <c r="AL53" s="835"/>
      <c r="AM53" s="836"/>
      <c r="AN53" s="837"/>
      <c r="AO53" s="837"/>
      <c r="AP53" s="837"/>
      <c r="AQ53" s="837"/>
      <c r="AR53" s="837"/>
      <c r="AS53" s="838"/>
      <c r="AT53" s="822" t="e">
        <f>SUM(Z53:AF55,AM53:AS55,#REF!)</f>
        <v>#REF!</v>
      </c>
      <c r="AU53" s="822"/>
      <c r="AV53" s="822"/>
      <c r="AW53" s="822"/>
      <c r="AX53" s="822"/>
      <c r="AY53" s="822"/>
      <c r="AZ53" s="822"/>
      <c r="BA53" s="144"/>
      <c r="BB53" s="144"/>
    </row>
    <row r="54" spans="1:54" s="127" customFormat="1" ht="20.25" customHeight="1">
      <c r="A54" s="116"/>
      <c r="B54" s="845"/>
      <c r="C54" s="845"/>
      <c r="D54" s="849"/>
      <c r="E54" s="850"/>
      <c r="F54" s="850"/>
      <c r="G54" s="850"/>
      <c r="H54" s="850"/>
      <c r="I54" s="850"/>
      <c r="J54" s="850"/>
      <c r="K54" s="850"/>
      <c r="L54" s="850"/>
      <c r="M54" s="850"/>
      <c r="N54" s="850"/>
      <c r="O54" s="850"/>
      <c r="P54" s="850"/>
      <c r="Q54" s="850"/>
      <c r="R54" s="850"/>
      <c r="S54" s="851"/>
      <c r="T54" s="831" t="s">
        <v>195</v>
      </c>
      <c r="U54" s="832"/>
      <c r="V54" s="839"/>
      <c r="W54" s="840"/>
      <c r="X54" s="840"/>
      <c r="Y54" s="841"/>
      <c r="Z54" s="842"/>
      <c r="AA54" s="843"/>
      <c r="AB54" s="843"/>
      <c r="AC54" s="843"/>
      <c r="AD54" s="843"/>
      <c r="AE54" s="843"/>
      <c r="AF54" s="844"/>
      <c r="AG54" s="831" t="s">
        <v>195</v>
      </c>
      <c r="AH54" s="832"/>
      <c r="AI54" s="839"/>
      <c r="AJ54" s="840"/>
      <c r="AK54" s="840"/>
      <c r="AL54" s="841"/>
      <c r="AM54" s="842"/>
      <c r="AN54" s="843"/>
      <c r="AO54" s="843"/>
      <c r="AP54" s="843"/>
      <c r="AQ54" s="843"/>
      <c r="AR54" s="843"/>
      <c r="AS54" s="844"/>
      <c r="AT54" s="822"/>
      <c r="AU54" s="822"/>
      <c r="AV54" s="822"/>
      <c r="AW54" s="822"/>
      <c r="AX54" s="822"/>
      <c r="AY54" s="822"/>
      <c r="AZ54" s="822"/>
      <c r="BA54" s="144"/>
      <c r="BB54" s="144"/>
    </row>
    <row r="55" spans="1:54" s="127" customFormat="1" ht="20.25" customHeight="1">
      <c r="A55" s="116"/>
      <c r="B55" s="845"/>
      <c r="C55" s="845"/>
      <c r="D55" s="852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  <c r="R55" s="853"/>
      <c r="S55" s="854"/>
      <c r="T55" s="823" t="s">
        <v>22</v>
      </c>
      <c r="U55" s="824"/>
      <c r="V55" s="825"/>
      <c r="W55" s="826"/>
      <c r="X55" s="826"/>
      <c r="Y55" s="827"/>
      <c r="Z55" s="828"/>
      <c r="AA55" s="829"/>
      <c r="AB55" s="829"/>
      <c r="AC55" s="829"/>
      <c r="AD55" s="829"/>
      <c r="AE55" s="829"/>
      <c r="AF55" s="830"/>
      <c r="AG55" s="823" t="s">
        <v>22</v>
      </c>
      <c r="AH55" s="824"/>
      <c r="AI55" s="825"/>
      <c r="AJ55" s="826"/>
      <c r="AK55" s="826"/>
      <c r="AL55" s="827"/>
      <c r="AM55" s="828"/>
      <c r="AN55" s="829"/>
      <c r="AO55" s="829"/>
      <c r="AP55" s="829"/>
      <c r="AQ55" s="829"/>
      <c r="AR55" s="829"/>
      <c r="AS55" s="830"/>
      <c r="AT55" s="822"/>
      <c r="AU55" s="822"/>
      <c r="AV55" s="822"/>
      <c r="AW55" s="822"/>
      <c r="AX55" s="822"/>
      <c r="AY55" s="822"/>
      <c r="AZ55" s="822"/>
      <c r="BA55" s="144"/>
      <c r="BB55" s="144"/>
    </row>
    <row r="56" spans="1:54" s="127" customFormat="1" ht="20.25" customHeight="1">
      <c r="A56" s="116"/>
      <c r="B56" s="845" t="s">
        <v>355</v>
      </c>
      <c r="C56" s="845"/>
      <c r="D56" s="846">
        <f>IF('Pagina 4'!D105=0,"",'Pagina 4'!D105)</f>
      </c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8"/>
      <c r="T56" s="855" t="s">
        <v>21</v>
      </c>
      <c r="U56" s="856"/>
      <c r="V56" s="833"/>
      <c r="W56" s="834"/>
      <c r="X56" s="834"/>
      <c r="Y56" s="835"/>
      <c r="Z56" s="836"/>
      <c r="AA56" s="837"/>
      <c r="AB56" s="837"/>
      <c r="AC56" s="837"/>
      <c r="AD56" s="837"/>
      <c r="AE56" s="837"/>
      <c r="AF56" s="838"/>
      <c r="AG56" s="855" t="s">
        <v>21</v>
      </c>
      <c r="AH56" s="856"/>
      <c r="AI56" s="833"/>
      <c r="AJ56" s="834"/>
      <c r="AK56" s="834"/>
      <c r="AL56" s="835"/>
      <c r="AM56" s="836"/>
      <c r="AN56" s="837"/>
      <c r="AO56" s="837"/>
      <c r="AP56" s="837"/>
      <c r="AQ56" s="837"/>
      <c r="AR56" s="837"/>
      <c r="AS56" s="838"/>
      <c r="AT56" s="822" t="e">
        <f>SUM(Z56:AF58,AM56:AS58,#REF!)</f>
        <v>#REF!</v>
      </c>
      <c r="AU56" s="822"/>
      <c r="AV56" s="822"/>
      <c r="AW56" s="822"/>
      <c r="AX56" s="822"/>
      <c r="AY56" s="822"/>
      <c r="AZ56" s="822"/>
      <c r="BA56" s="144"/>
      <c r="BB56" s="144"/>
    </row>
    <row r="57" spans="1:54" s="127" customFormat="1" ht="20.25" customHeight="1">
      <c r="A57" s="116"/>
      <c r="B57" s="845"/>
      <c r="C57" s="845"/>
      <c r="D57" s="849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1"/>
      <c r="T57" s="831" t="s">
        <v>195</v>
      </c>
      <c r="U57" s="832"/>
      <c r="V57" s="839"/>
      <c r="W57" s="840"/>
      <c r="X57" s="840"/>
      <c r="Y57" s="841"/>
      <c r="Z57" s="842"/>
      <c r="AA57" s="843"/>
      <c r="AB57" s="843"/>
      <c r="AC57" s="843"/>
      <c r="AD57" s="843"/>
      <c r="AE57" s="843"/>
      <c r="AF57" s="844"/>
      <c r="AG57" s="831" t="s">
        <v>195</v>
      </c>
      <c r="AH57" s="832"/>
      <c r="AI57" s="839"/>
      <c r="AJ57" s="840"/>
      <c r="AK57" s="840"/>
      <c r="AL57" s="841"/>
      <c r="AM57" s="842"/>
      <c r="AN57" s="843"/>
      <c r="AO57" s="843"/>
      <c r="AP57" s="843"/>
      <c r="AQ57" s="843"/>
      <c r="AR57" s="843"/>
      <c r="AS57" s="844"/>
      <c r="AT57" s="822"/>
      <c r="AU57" s="822"/>
      <c r="AV57" s="822"/>
      <c r="AW57" s="822"/>
      <c r="AX57" s="822"/>
      <c r="AY57" s="822"/>
      <c r="AZ57" s="822"/>
      <c r="BA57" s="144"/>
      <c r="BB57" s="144"/>
    </row>
    <row r="58" spans="1:54" s="127" customFormat="1" ht="20.25" customHeight="1">
      <c r="A58" s="116"/>
      <c r="B58" s="845"/>
      <c r="C58" s="845"/>
      <c r="D58" s="852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4"/>
      <c r="T58" s="823" t="s">
        <v>22</v>
      </c>
      <c r="U58" s="824"/>
      <c r="V58" s="825"/>
      <c r="W58" s="826"/>
      <c r="X58" s="826"/>
      <c r="Y58" s="827"/>
      <c r="Z58" s="828"/>
      <c r="AA58" s="829"/>
      <c r="AB58" s="829"/>
      <c r="AC58" s="829"/>
      <c r="AD58" s="829"/>
      <c r="AE58" s="829"/>
      <c r="AF58" s="830"/>
      <c r="AG58" s="823" t="s">
        <v>22</v>
      </c>
      <c r="AH58" s="824"/>
      <c r="AI58" s="825"/>
      <c r="AJ58" s="826"/>
      <c r="AK58" s="826"/>
      <c r="AL58" s="827"/>
      <c r="AM58" s="828"/>
      <c r="AN58" s="829"/>
      <c r="AO58" s="829"/>
      <c r="AP58" s="829"/>
      <c r="AQ58" s="829"/>
      <c r="AR58" s="829"/>
      <c r="AS58" s="830"/>
      <c r="AT58" s="822"/>
      <c r="AU58" s="822"/>
      <c r="AV58" s="822"/>
      <c r="AW58" s="822"/>
      <c r="AX58" s="822"/>
      <c r="AY58" s="822"/>
      <c r="AZ58" s="822"/>
      <c r="BA58" s="144"/>
      <c r="BB58" s="144"/>
    </row>
    <row r="59" spans="1:54" s="127" customFormat="1" ht="20.25" customHeight="1">
      <c r="A59" s="116"/>
      <c r="B59" s="845" t="s">
        <v>356</v>
      </c>
      <c r="C59" s="845"/>
      <c r="D59" s="846">
        <f>IF('Pagina 4'!D111=0,"",'Pagina 4'!D111)</f>
      </c>
      <c r="E59" s="847"/>
      <c r="F59" s="847"/>
      <c r="G59" s="847"/>
      <c r="H59" s="847"/>
      <c r="I59" s="847"/>
      <c r="J59" s="847"/>
      <c r="K59" s="847"/>
      <c r="L59" s="847"/>
      <c r="M59" s="847"/>
      <c r="N59" s="847"/>
      <c r="O59" s="847"/>
      <c r="P59" s="847"/>
      <c r="Q59" s="847"/>
      <c r="R59" s="847"/>
      <c r="S59" s="848"/>
      <c r="T59" s="855" t="s">
        <v>21</v>
      </c>
      <c r="U59" s="856"/>
      <c r="V59" s="833"/>
      <c r="W59" s="834"/>
      <c r="X59" s="834"/>
      <c r="Y59" s="835"/>
      <c r="Z59" s="836"/>
      <c r="AA59" s="837"/>
      <c r="AB59" s="837"/>
      <c r="AC59" s="837"/>
      <c r="AD59" s="837"/>
      <c r="AE59" s="837"/>
      <c r="AF59" s="838"/>
      <c r="AG59" s="855" t="s">
        <v>21</v>
      </c>
      <c r="AH59" s="856"/>
      <c r="AI59" s="833"/>
      <c r="AJ59" s="834"/>
      <c r="AK59" s="834"/>
      <c r="AL59" s="835"/>
      <c r="AM59" s="836"/>
      <c r="AN59" s="837"/>
      <c r="AO59" s="837"/>
      <c r="AP59" s="837"/>
      <c r="AQ59" s="837"/>
      <c r="AR59" s="837"/>
      <c r="AS59" s="838"/>
      <c r="AT59" s="822" t="e">
        <f>SUM(Z59:AF61,AM59:AS61,#REF!)</f>
        <v>#REF!</v>
      </c>
      <c r="AU59" s="822"/>
      <c r="AV59" s="822"/>
      <c r="AW59" s="822"/>
      <c r="AX59" s="822"/>
      <c r="AY59" s="822"/>
      <c r="AZ59" s="822"/>
      <c r="BA59" s="144"/>
      <c r="BB59" s="144"/>
    </row>
    <row r="60" spans="1:54" s="127" customFormat="1" ht="20.25" customHeight="1">
      <c r="A60" s="116"/>
      <c r="B60" s="845"/>
      <c r="C60" s="845"/>
      <c r="D60" s="849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50"/>
      <c r="R60" s="850"/>
      <c r="S60" s="851"/>
      <c r="T60" s="831" t="s">
        <v>195</v>
      </c>
      <c r="U60" s="832"/>
      <c r="V60" s="839"/>
      <c r="W60" s="840"/>
      <c r="X60" s="840"/>
      <c r="Y60" s="841"/>
      <c r="Z60" s="842"/>
      <c r="AA60" s="843"/>
      <c r="AB60" s="843"/>
      <c r="AC60" s="843"/>
      <c r="AD60" s="843"/>
      <c r="AE60" s="843"/>
      <c r="AF60" s="844"/>
      <c r="AG60" s="831" t="s">
        <v>195</v>
      </c>
      <c r="AH60" s="832"/>
      <c r="AI60" s="839"/>
      <c r="AJ60" s="840"/>
      <c r="AK60" s="840"/>
      <c r="AL60" s="841"/>
      <c r="AM60" s="842"/>
      <c r="AN60" s="843"/>
      <c r="AO60" s="843"/>
      <c r="AP60" s="843"/>
      <c r="AQ60" s="843"/>
      <c r="AR60" s="843"/>
      <c r="AS60" s="844"/>
      <c r="AT60" s="822"/>
      <c r="AU60" s="822"/>
      <c r="AV60" s="822"/>
      <c r="AW60" s="822"/>
      <c r="AX60" s="822"/>
      <c r="AY60" s="822"/>
      <c r="AZ60" s="822"/>
      <c r="BA60" s="144"/>
      <c r="BB60" s="144"/>
    </row>
    <row r="61" spans="1:54" s="127" customFormat="1" ht="20.25" customHeight="1">
      <c r="A61" s="116"/>
      <c r="B61" s="845"/>
      <c r="C61" s="845"/>
      <c r="D61" s="852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854"/>
      <c r="T61" s="823" t="s">
        <v>22</v>
      </c>
      <c r="U61" s="824"/>
      <c r="V61" s="825"/>
      <c r="W61" s="826"/>
      <c r="X61" s="826"/>
      <c r="Y61" s="827"/>
      <c r="Z61" s="828"/>
      <c r="AA61" s="829"/>
      <c r="AB61" s="829"/>
      <c r="AC61" s="829"/>
      <c r="AD61" s="829"/>
      <c r="AE61" s="829"/>
      <c r="AF61" s="830"/>
      <c r="AG61" s="823" t="s">
        <v>22</v>
      </c>
      <c r="AH61" s="824"/>
      <c r="AI61" s="825"/>
      <c r="AJ61" s="826"/>
      <c r="AK61" s="826"/>
      <c r="AL61" s="827"/>
      <c r="AM61" s="828"/>
      <c r="AN61" s="829"/>
      <c r="AO61" s="829"/>
      <c r="AP61" s="829"/>
      <c r="AQ61" s="829"/>
      <c r="AR61" s="829"/>
      <c r="AS61" s="830"/>
      <c r="AT61" s="822"/>
      <c r="AU61" s="822"/>
      <c r="AV61" s="822"/>
      <c r="AW61" s="822"/>
      <c r="AX61" s="822"/>
      <c r="AY61" s="822"/>
      <c r="AZ61" s="822"/>
      <c r="BA61" s="144"/>
      <c r="BB61" s="144"/>
    </row>
    <row r="62" spans="1:54" s="127" customFormat="1" ht="20.25" customHeight="1">
      <c r="A62" s="116"/>
      <c r="B62" s="845" t="s">
        <v>357</v>
      </c>
      <c r="C62" s="845"/>
      <c r="D62" s="846">
        <f>IF('Pagina 4'!D117=0,"",'Pagina 4'!D117)</f>
      </c>
      <c r="E62" s="847"/>
      <c r="F62" s="847"/>
      <c r="G62" s="847"/>
      <c r="H62" s="847"/>
      <c r="I62" s="847"/>
      <c r="J62" s="847"/>
      <c r="K62" s="847"/>
      <c r="L62" s="847"/>
      <c r="M62" s="847"/>
      <c r="N62" s="847"/>
      <c r="O62" s="847"/>
      <c r="P62" s="847"/>
      <c r="Q62" s="847"/>
      <c r="R62" s="847"/>
      <c r="S62" s="848"/>
      <c r="T62" s="855" t="s">
        <v>21</v>
      </c>
      <c r="U62" s="856"/>
      <c r="V62" s="833"/>
      <c r="W62" s="834"/>
      <c r="X62" s="834"/>
      <c r="Y62" s="835"/>
      <c r="Z62" s="836"/>
      <c r="AA62" s="837"/>
      <c r="AB62" s="837"/>
      <c r="AC62" s="837"/>
      <c r="AD62" s="837"/>
      <c r="AE62" s="837"/>
      <c r="AF62" s="838"/>
      <c r="AG62" s="855" t="s">
        <v>21</v>
      </c>
      <c r="AH62" s="856"/>
      <c r="AI62" s="833"/>
      <c r="AJ62" s="834"/>
      <c r="AK62" s="834"/>
      <c r="AL62" s="835"/>
      <c r="AM62" s="836"/>
      <c r="AN62" s="837"/>
      <c r="AO62" s="837"/>
      <c r="AP62" s="837"/>
      <c r="AQ62" s="837"/>
      <c r="AR62" s="837"/>
      <c r="AS62" s="838"/>
      <c r="AT62" s="822" t="e">
        <f>SUM(Z62:AF64,AM62:AS64,#REF!)</f>
        <v>#REF!</v>
      </c>
      <c r="AU62" s="822"/>
      <c r="AV62" s="822"/>
      <c r="AW62" s="822"/>
      <c r="AX62" s="822"/>
      <c r="AY62" s="822"/>
      <c r="AZ62" s="822"/>
      <c r="BA62" s="144"/>
      <c r="BB62" s="144"/>
    </row>
    <row r="63" spans="1:54" s="127" customFormat="1" ht="20.25" customHeight="1">
      <c r="A63" s="116"/>
      <c r="B63" s="845"/>
      <c r="C63" s="845"/>
      <c r="D63" s="849"/>
      <c r="E63" s="850"/>
      <c r="F63" s="850"/>
      <c r="G63" s="850"/>
      <c r="H63" s="850"/>
      <c r="I63" s="850"/>
      <c r="J63" s="850"/>
      <c r="K63" s="850"/>
      <c r="L63" s="850"/>
      <c r="M63" s="850"/>
      <c r="N63" s="850"/>
      <c r="O63" s="850"/>
      <c r="P63" s="850"/>
      <c r="Q63" s="850"/>
      <c r="R63" s="850"/>
      <c r="S63" s="851"/>
      <c r="T63" s="831" t="s">
        <v>195</v>
      </c>
      <c r="U63" s="832"/>
      <c r="V63" s="839"/>
      <c r="W63" s="840"/>
      <c r="X63" s="840"/>
      <c r="Y63" s="841"/>
      <c r="Z63" s="842"/>
      <c r="AA63" s="843"/>
      <c r="AB63" s="843"/>
      <c r="AC63" s="843"/>
      <c r="AD63" s="843"/>
      <c r="AE63" s="843"/>
      <c r="AF63" s="844"/>
      <c r="AG63" s="831" t="s">
        <v>195</v>
      </c>
      <c r="AH63" s="832"/>
      <c r="AI63" s="839"/>
      <c r="AJ63" s="840"/>
      <c r="AK63" s="840"/>
      <c r="AL63" s="841"/>
      <c r="AM63" s="842"/>
      <c r="AN63" s="843"/>
      <c r="AO63" s="843"/>
      <c r="AP63" s="843"/>
      <c r="AQ63" s="843"/>
      <c r="AR63" s="843"/>
      <c r="AS63" s="844"/>
      <c r="AT63" s="822"/>
      <c r="AU63" s="822"/>
      <c r="AV63" s="822"/>
      <c r="AW63" s="822"/>
      <c r="AX63" s="822"/>
      <c r="AY63" s="822"/>
      <c r="AZ63" s="822"/>
      <c r="BA63" s="144"/>
      <c r="BB63" s="144"/>
    </row>
    <row r="64" spans="1:54" s="127" customFormat="1" ht="20.25" customHeight="1">
      <c r="A64" s="116"/>
      <c r="B64" s="845"/>
      <c r="C64" s="845"/>
      <c r="D64" s="852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3"/>
      <c r="R64" s="853"/>
      <c r="S64" s="854"/>
      <c r="T64" s="823" t="s">
        <v>22</v>
      </c>
      <c r="U64" s="824"/>
      <c r="V64" s="825"/>
      <c r="W64" s="826"/>
      <c r="X64" s="826"/>
      <c r="Y64" s="827"/>
      <c r="Z64" s="828"/>
      <c r="AA64" s="829"/>
      <c r="AB64" s="829"/>
      <c r="AC64" s="829"/>
      <c r="AD64" s="829"/>
      <c r="AE64" s="829"/>
      <c r="AF64" s="830"/>
      <c r="AG64" s="823" t="s">
        <v>22</v>
      </c>
      <c r="AH64" s="824"/>
      <c r="AI64" s="825"/>
      <c r="AJ64" s="826"/>
      <c r="AK64" s="826"/>
      <c r="AL64" s="827"/>
      <c r="AM64" s="828"/>
      <c r="AN64" s="829"/>
      <c r="AO64" s="829"/>
      <c r="AP64" s="829"/>
      <c r="AQ64" s="829"/>
      <c r="AR64" s="829"/>
      <c r="AS64" s="830"/>
      <c r="AT64" s="822"/>
      <c r="AU64" s="822"/>
      <c r="AV64" s="822"/>
      <c r="AW64" s="822"/>
      <c r="AX64" s="822"/>
      <c r="AY64" s="822"/>
      <c r="AZ64" s="822"/>
      <c r="BA64" s="144"/>
      <c r="BB64" s="144"/>
    </row>
    <row r="65" spans="1:54" s="127" customFormat="1" ht="20.25" customHeight="1">
      <c r="A65" s="116"/>
      <c r="B65" s="845" t="s">
        <v>358</v>
      </c>
      <c r="C65" s="845"/>
      <c r="D65" s="846">
        <f>IF('Pagina 4'!D123=0,"",'Pagina 4'!D123)</f>
      </c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47"/>
      <c r="P65" s="847"/>
      <c r="Q65" s="847"/>
      <c r="R65" s="847"/>
      <c r="S65" s="848"/>
      <c r="T65" s="855" t="s">
        <v>21</v>
      </c>
      <c r="U65" s="856"/>
      <c r="V65" s="833"/>
      <c r="W65" s="834"/>
      <c r="X65" s="834"/>
      <c r="Y65" s="835"/>
      <c r="Z65" s="836"/>
      <c r="AA65" s="837"/>
      <c r="AB65" s="837"/>
      <c r="AC65" s="837"/>
      <c r="AD65" s="837"/>
      <c r="AE65" s="837"/>
      <c r="AF65" s="838"/>
      <c r="AG65" s="855" t="s">
        <v>21</v>
      </c>
      <c r="AH65" s="856"/>
      <c r="AI65" s="833"/>
      <c r="AJ65" s="834"/>
      <c r="AK65" s="834"/>
      <c r="AL65" s="835"/>
      <c r="AM65" s="836"/>
      <c r="AN65" s="837"/>
      <c r="AO65" s="837"/>
      <c r="AP65" s="837"/>
      <c r="AQ65" s="837"/>
      <c r="AR65" s="837"/>
      <c r="AS65" s="838"/>
      <c r="AT65" s="822" t="e">
        <f>SUM(Z65:AF67,AM65:AS67,#REF!)</f>
        <v>#REF!</v>
      </c>
      <c r="AU65" s="822"/>
      <c r="AV65" s="822"/>
      <c r="AW65" s="822"/>
      <c r="AX65" s="822"/>
      <c r="AY65" s="822"/>
      <c r="AZ65" s="822"/>
      <c r="BA65" s="144"/>
      <c r="BB65" s="144"/>
    </row>
    <row r="66" spans="1:54" s="127" customFormat="1" ht="20.25" customHeight="1">
      <c r="A66" s="116"/>
      <c r="B66" s="845"/>
      <c r="C66" s="845"/>
      <c r="D66" s="849"/>
      <c r="E66" s="850"/>
      <c r="F66" s="850"/>
      <c r="G66" s="850"/>
      <c r="H66" s="850"/>
      <c r="I66" s="850"/>
      <c r="J66" s="850"/>
      <c r="K66" s="850"/>
      <c r="L66" s="850"/>
      <c r="M66" s="850"/>
      <c r="N66" s="850"/>
      <c r="O66" s="850"/>
      <c r="P66" s="850"/>
      <c r="Q66" s="850"/>
      <c r="R66" s="850"/>
      <c r="S66" s="851"/>
      <c r="T66" s="831" t="s">
        <v>195</v>
      </c>
      <c r="U66" s="832"/>
      <c r="V66" s="839"/>
      <c r="W66" s="840"/>
      <c r="X66" s="840"/>
      <c r="Y66" s="841"/>
      <c r="Z66" s="842"/>
      <c r="AA66" s="843"/>
      <c r="AB66" s="843"/>
      <c r="AC66" s="843"/>
      <c r="AD66" s="843"/>
      <c r="AE66" s="843"/>
      <c r="AF66" s="844"/>
      <c r="AG66" s="831" t="s">
        <v>195</v>
      </c>
      <c r="AH66" s="832"/>
      <c r="AI66" s="839"/>
      <c r="AJ66" s="840"/>
      <c r="AK66" s="840"/>
      <c r="AL66" s="841"/>
      <c r="AM66" s="842"/>
      <c r="AN66" s="843"/>
      <c r="AO66" s="843"/>
      <c r="AP66" s="843"/>
      <c r="AQ66" s="843"/>
      <c r="AR66" s="843"/>
      <c r="AS66" s="844"/>
      <c r="AT66" s="822"/>
      <c r="AU66" s="822"/>
      <c r="AV66" s="822"/>
      <c r="AW66" s="822"/>
      <c r="AX66" s="822"/>
      <c r="AY66" s="822"/>
      <c r="AZ66" s="822"/>
      <c r="BA66" s="144"/>
      <c r="BB66" s="144"/>
    </row>
    <row r="67" spans="1:54" s="127" customFormat="1" ht="20.25" customHeight="1">
      <c r="A67" s="116"/>
      <c r="B67" s="845"/>
      <c r="C67" s="845"/>
      <c r="D67" s="852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4"/>
      <c r="T67" s="823" t="s">
        <v>22</v>
      </c>
      <c r="U67" s="824"/>
      <c r="V67" s="825"/>
      <c r="W67" s="826"/>
      <c r="X67" s="826"/>
      <c r="Y67" s="827"/>
      <c r="Z67" s="828"/>
      <c r="AA67" s="829"/>
      <c r="AB67" s="829"/>
      <c r="AC67" s="829"/>
      <c r="AD67" s="829"/>
      <c r="AE67" s="829"/>
      <c r="AF67" s="830"/>
      <c r="AG67" s="823" t="s">
        <v>22</v>
      </c>
      <c r="AH67" s="824"/>
      <c r="AI67" s="825"/>
      <c r="AJ67" s="826"/>
      <c r="AK67" s="826"/>
      <c r="AL67" s="827"/>
      <c r="AM67" s="828"/>
      <c r="AN67" s="829"/>
      <c r="AO67" s="829"/>
      <c r="AP67" s="829"/>
      <c r="AQ67" s="829"/>
      <c r="AR67" s="829"/>
      <c r="AS67" s="830"/>
      <c r="AT67" s="822"/>
      <c r="AU67" s="822"/>
      <c r="AV67" s="822"/>
      <c r="AW67" s="822"/>
      <c r="AX67" s="822"/>
      <c r="AY67" s="822"/>
      <c r="AZ67" s="822"/>
      <c r="BA67" s="144"/>
      <c r="BB67" s="144"/>
    </row>
    <row r="68" spans="1:54" s="127" customFormat="1" ht="20.25" customHeight="1">
      <c r="A68" s="116"/>
      <c r="B68" s="845" t="s">
        <v>359</v>
      </c>
      <c r="C68" s="845"/>
      <c r="D68" s="846">
        <f>IF('Pagina 4'!D129=0,"",'Pagina 4'!D129)</f>
      </c>
      <c r="E68" s="847"/>
      <c r="F68" s="847"/>
      <c r="G68" s="847"/>
      <c r="H68" s="847"/>
      <c r="I68" s="847"/>
      <c r="J68" s="847"/>
      <c r="K68" s="847"/>
      <c r="L68" s="847"/>
      <c r="M68" s="847"/>
      <c r="N68" s="847"/>
      <c r="O68" s="847"/>
      <c r="P68" s="847"/>
      <c r="Q68" s="847"/>
      <c r="R68" s="847"/>
      <c r="S68" s="848"/>
      <c r="T68" s="855" t="s">
        <v>21</v>
      </c>
      <c r="U68" s="856"/>
      <c r="V68" s="833"/>
      <c r="W68" s="834"/>
      <c r="X68" s="834"/>
      <c r="Y68" s="835"/>
      <c r="Z68" s="836"/>
      <c r="AA68" s="837"/>
      <c r="AB68" s="837"/>
      <c r="AC68" s="837"/>
      <c r="AD68" s="837"/>
      <c r="AE68" s="837"/>
      <c r="AF68" s="838"/>
      <c r="AG68" s="855" t="s">
        <v>21</v>
      </c>
      <c r="AH68" s="856"/>
      <c r="AI68" s="833"/>
      <c r="AJ68" s="834"/>
      <c r="AK68" s="834"/>
      <c r="AL68" s="835"/>
      <c r="AM68" s="836"/>
      <c r="AN68" s="837"/>
      <c r="AO68" s="837"/>
      <c r="AP68" s="837"/>
      <c r="AQ68" s="837"/>
      <c r="AR68" s="837"/>
      <c r="AS68" s="838"/>
      <c r="AT68" s="822" t="e">
        <f>SUM(Z68:AF70,AM68:AS70,#REF!)</f>
        <v>#REF!</v>
      </c>
      <c r="AU68" s="822"/>
      <c r="AV68" s="822"/>
      <c r="AW68" s="822"/>
      <c r="AX68" s="822"/>
      <c r="AY68" s="822"/>
      <c r="AZ68" s="822"/>
      <c r="BA68" s="144"/>
      <c r="BB68" s="144"/>
    </row>
    <row r="69" spans="1:54" s="127" customFormat="1" ht="20.25" customHeight="1">
      <c r="A69" s="116"/>
      <c r="B69" s="845"/>
      <c r="C69" s="845"/>
      <c r="D69" s="849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1"/>
      <c r="T69" s="831" t="s">
        <v>195</v>
      </c>
      <c r="U69" s="832"/>
      <c r="V69" s="839"/>
      <c r="W69" s="840"/>
      <c r="X69" s="840"/>
      <c r="Y69" s="841"/>
      <c r="Z69" s="842"/>
      <c r="AA69" s="843"/>
      <c r="AB69" s="843"/>
      <c r="AC69" s="843"/>
      <c r="AD69" s="843"/>
      <c r="AE69" s="843"/>
      <c r="AF69" s="844"/>
      <c r="AG69" s="831" t="s">
        <v>195</v>
      </c>
      <c r="AH69" s="832"/>
      <c r="AI69" s="839"/>
      <c r="AJ69" s="840"/>
      <c r="AK69" s="840"/>
      <c r="AL69" s="841"/>
      <c r="AM69" s="842"/>
      <c r="AN69" s="843"/>
      <c r="AO69" s="843"/>
      <c r="AP69" s="843"/>
      <c r="AQ69" s="843"/>
      <c r="AR69" s="843"/>
      <c r="AS69" s="844"/>
      <c r="AT69" s="822"/>
      <c r="AU69" s="822"/>
      <c r="AV69" s="822"/>
      <c r="AW69" s="822"/>
      <c r="AX69" s="822"/>
      <c r="AY69" s="822"/>
      <c r="AZ69" s="822"/>
      <c r="BA69" s="144"/>
      <c r="BB69" s="144"/>
    </row>
    <row r="70" spans="1:54" s="127" customFormat="1" ht="20.25" customHeight="1">
      <c r="A70" s="116"/>
      <c r="B70" s="845"/>
      <c r="C70" s="845"/>
      <c r="D70" s="852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3"/>
      <c r="P70" s="853"/>
      <c r="Q70" s="853"/>
      <c r="R70" s="853"/>
      <c r="S70" s="854"/>
      <c r="T70" s="823" t="s">
        <v>22</v>
      </c>
      <c r="U70" s="824"/>
      <c r="V70" s="825"/>
      <c r="W70" s="826"/>
      <c r="X70" s="826"/>
      <c r="Y70" s="827"/>
      <c r="Z70" s="828"/>
      <c r="AA70" s="829"/>
      <c r="AB70" s="829"/>
      <c r="AC70" s="829"/>
      <c r="AD70" s="829"/>
      <c r="AE70" s="829"/>
      <c r="AF70" s="830"/>
      <c r="AG70" s="823" t="s">
        <v>22</v>
      </c>
      <c r="AH70" s="824"/>
      <c r="AI70" s="825"/>
      <c r="AJ70" s="826"/>
      <c r="AK70" s="826"/>
      <c r="AL70" s="827"/>
      <c r="AM70" s="828"/>
      <c r="AN70" s="829"/>
      <c r="AO70" s="829"/>
      <c r="AP70" s="829"/>
      <c r="AQ70" s="829"/>
      <c r="AR70" s="829"/>
      <c r="AS70" s="830"/>
      <c r="AT70" s="822"/>
      <c r="AU70" s="822"/>
      <c r="AV70" s="822"/>
      <c r="AW70" s="822"/>
      <c r="AX70" s="822"/>
      <c r="AY70" s="822"/>
      <c r="AZ70" s="822"/>
      <c r="BA70" s="144"/>
      <c r="BB70" s="144"/>
    </row>
    <row r="71" spans="1:54" s="127" customFormat="1" ht="20.25" customHeight="1">
      <c r="A71" s="116"/>
      <c r="B71" s="420" t="s">
        <v>197</v>
      </c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2"/>
      <c r="Z71" s="868">
        <f>SUM(Z11:AF70)</f>
        <v>0</v>
      </c>
      <c r="AA71" s="868"/>
      <c r="AB71" s="868"/>
      <c r="AC71" s="868"/>
      <c r="AD71" s="868"/>
      <c r="AE71" s="868"/>
      <c r="AF71" s="868"/>
      <c r="AG71" s="869"/>
      <c r="AH71" s="869"/>
      <c r="AI71" s="869"/>
      <c r="AJ71" s="869"/>
      <c r="AK71" s="869"/>
      <c r="AL71" s="870"/>
      <c r="AM71" s="868">
        <f>SUM(AM11:AS70)</f>
        <v>0</v>
      </c>
      <c r="AN71" s="868"/>
      <c r="AO71" s="868"/>
      <c r="AP71" s="868"/>
      <c r="AQ71" s="868"/>
      <c r="AR71" s="868"/>
      <c r="AS71" s="868"/>
      <c r="AT71" s="822" t="e">
        <f>SUM(Z71:AF73,AM71:AS73,#REF!)</f>
        <v>#REF!</v>
      </c>
      <c r="AU71" s="822"/>
      <c r="AV71" s="822"/>
      <c r="AW71" s="822"/>
      <c r="AX71" s="822"/>
      <c r="AY71" s="822"/>
      <c r="AZ71" s="822"/>
      <c r="BA71" s="144"/>
      <c r="BB71" s="144"/>
    </row>
    <row r="72" spans="1:54" s="127" customFormat="1" ht="20.25" customHeight="1">
      <c r="A72" s="116"/>
      <c r="B72" s="498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500"/>
      <c r="Z72" s="868"/>
      <c r="AA72" s="868"/>
      <c r="AB72" s="868"/>
      <c r="AC72" s="868"/>
      <c r="AD72" s="868"/>
      <c r="AE72" s="868"/>
      <c r="AF72" s="868"/>
      <c r="AG72" s="871"/>
      <c r="AH72" s="871"/>
      <c r="AI72" s="871"/>
      <c r="AJ72" s="871"/>
      <c r="AK72" s="871"/>
      <c r="AL72" s="872"/>
      <c r="AM72" s="868"/>
      <c r="AN72" s="868"/>
      <c r="AO72" s="868"/>
      <c r="AP72" s="868"/>
      <c r="AQ72" s="868"/>
      <c r="AR72" s="868"/>
      <c r="AS72" s="868"/>
      <c r="AT72" s="822"/>
      <c r="AU72" s="822"/>
      <c r="AV72" s="822"/>
      <c r="AW72" s="822"/>
      <c r="AX72" s="822"/>
      <c r="AY72" s="822"/>
      <c r="AZ72" s="822"/>
      <c r="BA72" s="144"/>
      <c r="BB72" s="144"/>
    </row>
    <row r="73" spans="1:54" s="127" customFormat="1" ht="20.25" customHeight="1">
      <c r="A73" s="116"/>
      <c r="B73" s="423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5"/>
      <c r="Z73" s="868"/>
      <c r="AA73" s="868"/>
      <c r="AB73" s="868"/>
      <c r="AC73" s="868"/>
      <c r="AD73" s="868"/>
      <c r="AE73" s="868"/>
      <c r="AF73" s="868"/>
      <c r="AG73" s="873"/>
      <c r="AH73" s="873"/>
      <c r="AI73" s="873"/>
      <c r="AJ73" s="873"/>
      <c r="AK73" s="873"/>
      <c r="AL73" s="874"/>
      <c r="AM73" s="868"/>
      <c r="AN73" s="868"/>
      <c r="AO73" s="868"/>
      <c r="AP73" s="868"/>
      <c r="AQ73" s="868"/>
      <c r="AR73" s="868"/>
      <c r="AS73" s="868"/>
      <c r="AT73" s="822"/>
      <c r="AU73" s="822"/>
      <c r="AV73" s="822"/>
      <c r="AW73" s="822"/>
      <c r="AX73" s="822"/>
      <c r="AY73" s="822"/>
      <c r="AZ73" s="822"/>
      <c r="BA73" s="144"/>
      <c r="BB73" s="144"/>
    </row>
    <row r="74" spans="1:52" s="127" customFormat="1" ht="23.25" customHeight="1">
      <c r="A74" s="116"/>
      <c r="B74" s="531"/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  <c r="AJ74" s="531"/>
      <c r="AK74" s="531"/>
      <c r="AL74" s="531"/>
      <c r="AM74" s="531"/>
      <c r="AN74" s="531"/>
      <c r="AO74" s="531"/>
      <c r="AP74" s="531"/>
      <c r="AQ74" s="531"/>
      <c r="AR74" s="531"/>
      <c r="AS74" s="531"/>
      <c r="AT74" s="531"/>
      <c r="AU74" s="531"/>
      <c r="AV74" s="531"/>
      <c r="AW74" s="531"/>
      <c r="AX74" s="531"/>
      <c r="AY74" s="531"/>
      <c r="AZ74" s="531"/>
    </row>
    <row r="75" spans="1:52" s="127" customFormat="1" ht="23.25" customHeight="1">
      <c r="A75" s="116"/>
      <c r="B75" s="531" t="s">
        <v>618</v>
      </c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1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1"/>
      <c r="Z75" s="531"/>
      <c r="AA75" s="531"/>
      <c r="AB75" s="531"/>
      <c r="AC75" s="531"/>
      <c r="AD75" s="531"/>
      <c r="AE75" s="531"/>
      <c r="AF75" s="531"/>
      <c r="AG75" s="531"/>
      <c r="AH75" s="531"/>
      <c r="AI75" s="531"/>
      <c r="AJ75" s="531"/>
      <c r="AK75" s="531"/>
      <c r="AL75" s="531"/>
      <c r="AM75" s="531"/>
      <c r="AN75" s="531"/>
      <c r="AO75" s="531"/>
      <c r="AP75" s="531"/>
      <c r="AQ75" s="531"/>
      <c r="AR75" s="531"/>
      <c r="AS75" s="531"/>
      <c r="AT75" s="531"/>
      <c r="AU75" s="531"/>
      <c r="AV75" s="531"/>
      <c r="AW75" s="531"/>
      <c r="AX75" s="531"/>
      <c r="AY75" s="531"/>
      <c r="AZ75" s="531"/>
    </row>
    <row r="76" spans="1:52" s="127" customFormat="1" ht="23.25" customHeight="1">
      <c r="A76" s="116"/>
      <c r="B76" s="531" t="s">
        <v>619</v>
      </c>
      <c r="C76" s="531"/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1"/>
      <c r="AK76" s="531"/>
      <c r="AL76" s="531"/>
      <c r="AM76" s="531"/>
      <c r="AN76" s="531"/>
      <c r="AO76" s="531"/>
      <c r="AP76" s="531"/>
      <c r="AQ76" s="531"/>
      <c r="AR76" s="531"/>
      <c r="AS76" s="531"/>
      <c r="AT76" s="531"/>
      <c r="AU76" s="531"/>
      <c r="AV76" s="531"/>
      <c r="AW76" s="531"/>
      <c r="AX76" s="531"/>
      <c r="AY76" s="531"/>
      <c r="AZ76" s="531"/>
    </row>
    <row r="77" spans="1:52" s="127" customFormat="1" ht="23.25" customHeight="1">
      <c r="A77" s="116"/>
      <c r="B77" s="531" t="s">
        <v>617</v>
      </c>
      <c r="C77" s="531"/>
      <c r="D77" s="531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1"/>
      <c r="AJ77" s="531"/>
      <c r="AK77" s="531"/>
      <c r="AL77" s="531"/>
      <c r="AM77" s="531"/>
      <c r="AN77" s="531"/>
      <c r="AO77" s="531"/>
      <c r="AP77" s="531"/>
      <c r="AQ77" s="531"/>
      <c r="AR77" s="531"/>
      <c r="AS77" s="531"/>
      <c r="AT77" s="531"/>
      <c r="AU77" s="531"/>
      <c r="AV77" s="531"/>
      <c r="AW77" s="531"/>
      <c r="AX77" s="531"/>
      <c r="AY77" s="531"/>
      <c r="AZ77" s="531"/>
    </row>
    <row r="78" spans="1:45" s="127" customFormat="1" ht="20.25" customHeight="1">
      <c r="A78" s="116"/>
      <c r="B78" s="129"/>
      <c r="C78" s="21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</row>
    <row r="79" spans="1:45" s="127" customFormat="1" ht="20.25" customHeight="1">
      <c r="A79" s="116" t="s">
        <v>449</v>
      </c>
      <c r="B79" s="17" t="s">
        <v>366</v>
      </c>
      <c r="C79" s="21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</row>
    <row r="80" spans="1:45" s="127" customFormat="1" ht="20.25" customHeight="1">
      <c r="A80" s="116"/>
      <c r="B80" s="129"/>
      <c r="C80" s="21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</row>
    <row r="81" spans="1:45" s="127" customFormat="1" ht="20.25" customHeight="1">
      <c r="A81" s="116" t="s">
        <v>450</v>
      </c>
      <c r="B81" s="10"/>
      <c r="C81" s="1"/>
      <c r="D81" s="17" t="s">
        <v>620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</row>
    <row r="82" spans="1:47" s="127" customFormat="1" ht="20.25" customHeight="1">
      <c r="A82" s="116"/>
      <c r="B82" s="340"/>
      <c r="C82" s="1"/>
      <c r="D82" s="876" t="s">
        <v>621</v>
      </c>
      <c r="E82" s="877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7"/>
      <c r="AH82" s="877"/>
      <c r="AI82" s="877"/>
      <c r="AJ82" s="877"/>
      <c r="AK82" s="877"/>
      <c r="AL82" s="877"/>
      <c r="AM82" s="877"/>
      <c r="AN82" s="877"/>
      <c r="AO82" s="877"/>
      <c r="AP82" s="877"/>
      <c r="AQ82" s="877"/>
      <c r="AR82" s="877"/>
      <c r="AS82" s="877"/>
      <c r="AT82" s="877"/>
      <c r="AU82" s="877"/>
    </row>
    <row r="83" spans="1:45" s="127" customFormat="1" ht="20.25" customHeight="1">
      <c r="A83" s="116"/>
      <c r="B83" s="147"/>
      <c r="C83" s="1"/>
      <c r="D83" s="17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</row>
    <row r="84" spans="1:45" s="127" customFormat="1" ht="20.25" customHeight="1">
      <c r="A84" s="116" t="s">
        <v>451</v>
      </c>
      <c r="B84" s="10"/>
      <c r="C84" s="21"/>
      <c r="D84" s="17" t="s">
        <v>622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</row>
    <row r="85" spans="1:45" s="127" customFormat="1" ht="20.25" customHeight="1">
      <c r="A85" s="116"/>
      <c r="B85" s="340"/>
      <c r="C85" s="21"/>
      <c r="D85" s="143" t="s">
        <v>623</v>
      </c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</row>
    <row r="86" spans="1:45" s="127" customFormat="1" ht="20.25" customHeight="1">
      <c r="A86" s="116"/>
      <c r="B86" s="129"/>
      <c r="C86" s="21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</row>
    <row r="87" spans="1:45" s="127" customFormat="1" ht="20.25" customHeight="1">
      <c r="A87" s="116" t="s">
        <v>452</v>
      </c>
      <c r="B87" s="10"/>
      <c r="C87" s="21"/>
      <c r="D87" s="17" t="s">
        <v>625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</row>
    <row r="88" spans="1:53" s="127" customFormat="1" ht="20.25" customHeight="1">
      <c r="A88" s="116"/>
      <c r="B88" s="340"/>
      <c r="C88" s="21"/>
      <c r="D88" s="143" t="s">
        <v>624</v>
      </c>
      <c r="E88" s="321"/>
      <c r="F88" s="321"/>
      <c r="G88" s="321"/>
      <c r="H88" s="321"/>
      <c r="I88" s="321"/>
      <c r="J88" s="321"/>
      <c r="K88" s="321"/>
      <c r="L88" s="878"/>
      <c r="M88" s="879"/>
      <c r="N88" s="879"/>
      <c r="O88" s="879"/>
      <c r="P88" s="879"/>
      <c r="Q88" s="879"/>
      <c r="R88" s="879"/>
      <c r="S88" s="879"/>
      <c r="T88" s="879"/>
      <c r="U88" s="879"/>
      <c r="V88" s="879"/>
      <c r="W88" s="879"/>
      <c r="X88" s="879"/>
      <c r="Y88" s="879"/>
      <c r="Z88" s="879"/>
      <c r="AA88" s="879"/>
      <c r="AB88" s="879"/>
      <c r="AC88" s="879"/>
      <c r="AD88" s="879"/>
      <c r="AE88" s="879"/>
      <c r="AF88" s="879"/>
      <c r="AG88" s="879"/>
      <c r="AH88" s="880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322"/>
      <c r="AT88" s="341"/>
      <c r="AU88" s="341"/>
      <c r="AV88" s="341"/>
      <c r="AW88" s="341"/>
      <c r="AX88" s="341"/>
      <c r="AY88" s="341"/>
      <c r="AZ88" s="341"/>
      <c r="BA88" s="137"/>
    </row>
    <row r="89" spans="1:45" s="127" customFormat="1" ht="20.25" customHeight="1">
      <c r="A89" s="116"/>
      <c r="B89" s="129"/>
      <c r="C89" s="21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</row>
    <row r="90" spans="1:52" s="127" customFormat="1" ht="20.25" customHeight="1">
      <c r="A90" s="116" t="s">
        <v>470</v>
      </c>
      <c r="B90" s="884" t="s">
        <v>360</v>
      </c>
      <c r="C90" s="885"/>
      <c r="D90" s="885"/>
      <c r="E90" s="885"/>
      <c r="F90" s="885"/>
      <c r="G90" s="885"/>
      <c r="H90" s="885"/>
      <c r="I90" s="885"/>
      <c r="J90" s="885"/>
      <c r="K90" s="885"/>
      <c r="L90" s="885"/>
      <c r="M90" s="885"/>
      <c r="N90" s="885"/>
      <c r="O90" s="885"/>
      <c r="P90" s="885"/>
      <c r="Q90" s="885"/>
      <c r="R90" s="885"/>
      <c r="S90" s="886"/>
      <c r="T90" s="893" t="s">
        <v>365</v>
      </c>
      <c r="U90" s="894"/>
      <c r="V90" s="894"/>
      <c r="W90" s="894"/>
      <c r="X90" s="894"/>
      <c r="Y90" s="894"/>
      <c r="Z90" s="894"/>
      <c r="AA90" s="894"/>
      <c r="AB90" s="894"/>
      <c r="AC90" s="894"/>
      <c r="AD90" s="894"/>
      <c r="AE90" s="894"/>
      <c r="AF90" s="894"/>
      <c r="AG90" s="894"/>
      <c r="AH90" s="894"/>
      <c r="AI90" s="894"/>
      <c r="AJ90" s="894"/>
      <c r="AK90" s="894"/>
      <c r="AL90" s="894"/>
      <c r="AM90" s="894"/>
      <c r="AN90" s="894"/>
      <c r="AO90" s="894"/>
      <c r="AP90" s="894"/>
      <c r="AQ90" s="894"/>
      <c r="AR90" s="894"/>
      <c r="AS90" s="894"/>
      <c r="AT90" s="894"/>
      <c r="AU90" s="894"/>
      <c r="AV90" s="894"/>
      <c r="AW90" s="894"/>
      <c r="AX90" s="894"/>
      <c r="AY90" s="894"/>
      <c r="AZ90" s="895"/>
    </row>
    <row r="91" spans="1:52" s="127" customFormat="1" ht="20.25" customHeight="1">
      <c r="A91" s="116"/>
      <c r="B91" s="887"/>
      <c r="C91" s="888"/>
      <c r="D91" s="888"/>
      <c r="E91" s="888"/>
      <c r="F91" s="888"/>
      <c r="G91" s="888"/>
      <c r="H91" s="888"/>
      <c r="I91" s="888"/>
      <c r="J91" s="888"/>
      <c r="K91" s="888"/>
      <c r="L91" s="888"/>
      <c r="M91" s="888"/>
      <c r="N91" s="888"/>
      <c r="O91" s="888"/>
      <c r="P91" s="888"/>
      <c r="Q91" s="888"/>
      <c r="R91" s="888"/>
      <c r="S91" s="889"/>
      <c r="T91" s="896"/>
      <c r="U91" s="897"/>
      <c r="V91" s="897"/>
      <c r="W91" s="897"/>
      <c r="X91" s="897"/>
      <c r="Y91" s="897"/>
      <c r="Z91" s="897"/>
      <c r="AA91" s="897"/>
      <c r="AB91" s="897"/>
      <c r="AC91" s="897"/>
      <c r="AD91" s="897"/>
      <c r="AE91" s="897"/>
      <c r="AF91" s="897"/>
      <c r="AG91" s="897"/>
      <c r="AH91" s="897"/>
      <c r="AI91" s="897"/>
      <c r="AJ91" s="897"/>
      <c r="AK91" s="897"/>
      <c r="AL91" s="897"/>
      <c r="AM91" s="897"/>
      <c r="AN91" s="897"/>
      <c r="AO91" s="897"/>
      <c r="AP91" s="897"/>
      <c r="AQ91" s="897"/>
      <c r="AR91" s="897"/>
      <c r="AS91" s="897"/>
      <c r="AT91" s="897"/>
      <c r="AU91" s="897"/>
      <c r="AV91" s="897"/>
      <c r="AW91" s="897"/>
      <c r="AX91" s="897"/>
      <c r="AY91" s="897"/>
      <c r="AZ91" s="898"/>
    </row>
    <row r="92" spans="1:52" s="127" customFormat="1" ht="20.25" customHeight="1">
      <c r="A92" s="116"/>
      <c r="B92" s="887"/>
      <c r="C92" s="888"/>
      <c r="D92" s="888"/>
      <c r="E92" s="888"/>
      <c r="F92" s="888"/>
      <c r="G92" s="888"/>
      <c r="H92" s="888"/>
      <c r="I92" s="888"/>
      <c r="J92" s="888"/>
      <c r="K92" s="888"/>
      <c r="L92" s="888"/>
      <c r="M92" s="888"/>
      <c r="N92" s="888"/>
      <c r="O92" s="888"/>
      <c r="P92" s="888"/>
      <c r="Q92" s="888"/>
      <c r="R92" s="888"/>
      <c r="S92" s="889"/>
      <c r="T92" s="896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  <c r="AG92" s="897"/>
      <c r="AH92" s="897"/>
      <c r="AI92" s="897"/>
      <c r="AJ92" s="897"/>
      <c r="AK92" s="897"/>
      <c r="AL92" s="897"/>
      <c r="AM92" s="897"/>
      <c r="AN92" s="897"/>
      <c r="AO92" s="897"/>
      <c r="AP92" s="897"/>
      <c r="AQ92" s="897"/>
      <c r="AR92" s="897"/>
      <c r="AS92" s="897"/>
      <c r="AT92" s="897"/>
      <c r="AU92" s="897"/>
      <c r="AV92" s="897"/>
      <c r="AW92" s="897"/>
      <c r="AX92" s="897"/>
      <c r="AY92" s="897"/>
      <c r="AZ92" s="898"/>
    </row>
    <row r="93" spans="1:52" s="127" customFormat="1" ht="20.25" customHeight="1">
      <c r="A93" s="116"/>
      <c r="B93" s="890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2"/>
      <c r="T93" s="899"/>
      <c r="U93" s="900"/>
      <c r="V93" s="900"/>
      <c r="W93" s="900"/>
      <c r="X93" s="900"/>
      <c r="Y93" s="900"/>
      <c r="Z93" s="900"/>
      <c r="AA93" s="900"/>
      <c r="AB93" s="900"/>
      <c r="AC93" s="900"/>
      <c r="AD93" s="900"/>
      <c r="AE93" s="900"/>
      <c r="AF93" s="900"/>
      <c r="AG93" s="900"/>
      <c r="AH93" s="900"/>
      <c r="AI93" s="900"/>
      <c r="AJ93" s="900"/>
      <c r="AK93" s="900"/>
      <c r="AL93" s="900"/>
      <c r="AM93" s="900"/>
      <c r="AN93" s="900"/>
      <c r="AO93" s="900"/>
      <c r="AP93" s="900"/>
      <c r="AQ93" s="900"/>
      <c r="AR93" s="900"/>
      <c r="AS93" s="900"/>
      <c r="AT93" s="900"/>
      <c r="AU93" s="900"/>
      <c r="AV93" s="900"/>
      <c r="AW93" s="900"/>
      <c r="AX93" s="900"/>
      <c r="AY93" s="900"/>
      <c r="AZ93" s="901"/>
    </row>
    <row r="94" spans="1:45" s="127" customFormat="1" ht="20.25" customHeight="1">
      <c r="A94" s="116"/>
      <c r="B94" s="129"/>
      <c r="C94" s="21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</row>
    <row r="95" spans="1:45" s="127" customFormat="1" ht="20.25" customHeight="1">
      <c r="A95" s="116" t="s">
        <v>471</v>
      </c>
      <c r="B95" s="129"/>
      <c r="C95" s="21"/>
      <c r="D95" s="17" t="s">
        <v>363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</row>
    <row r="96" spans="1:45" s="127" customFormat="1" ht="20.25" customHeight="1">
      <c r="A96" s="116"/>
      <c r="B96" s="129"/>
      <c r="C96" s="21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</row>
    <row r="97" spans="1:52" s="127" customFormat="1" ht="20.25" customHeight="1">
      <c r="A97" s="116"/>
      <c r="B97" s="796" t="s">
        <v>361</v>
      </c>
      <c r="C97" s="881"/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81"/>
      <c r="Q97" s="881"/>
      <c r="R97" s="797"/>
      <c r="S97" s="796" t="s">
        <v>362</v>
      </c>
      <c r="T97" s="881"/>
      <c r="U97" s="881"/>
      <c r="V97" s="881"/>
      <c r="W97" s="881"/>
      <c r="X97" s="881"/>
      <c r="Y97" s="881"/>
      <c r="Z97" s="881"/>
      <c r="AA97" s="881"/>
      <c r="AB97" s="881"/>
      <c r="AC97" s="881"/>
      <c r="AD97" s="881"/>
      <c r="AE97" s="881"/>
      <c r="AF97" s="881"/>
      <c r="AG97" s="881"/>
      <c r="AH97" s="881"/>
      <c r="AI97" s="796" t="s">
        <v>626</v>
      </c>
      <c r="AJ97" s="881"/>
      <c r="AK97" s="881"/>
      <c r="AL97" s="881"/>
      <c r="AM97" s="881"/>
      <c r="AN97" s="881"/>
      <c r="AO97" s="881"/>
      <c r="AP97" s="881"/>
      <c r="AQ97" s="881"/>
      <c r="AR97" s="881"/>
      <c r="AS97" s="881"/>
      <c r="AT97" s="881"/>
      <c r="AU97" s="881"/>
      <c r="AV97" s="881"/>
      <c r="AW97" s="881"/>
      <c r="AX97" s="881"/>
      <c r="AY97" s="881"/>
      <c r="AZ97" s="797"/>
    </row>
    <row r="98" spans="1:52" s="127" customFormat="1" ht="20.25" customHeight="1">
      <c r="A98" s="116"/>
      <c r="B98" s="798"/>
      <c r="C98" s="882"/>
      <c r="D98" s="882"/>
      <c r="E98" s="882"/>
      <c r="F98" s="882"/>
      <c r="G98" s="882"/>
      <c r="H98" s="882"/>
      <c r="I98" s="882"/>
      <c r="J98" s="882"/>
      <c r="K98" s="882"/>
      <c r="L98" s="882"/>
      <c r="M98" s="882"/>
      <c r="N98" s="882"/>
      <c r="O98" s="882"/>
      <c r="P98" s="882"/>
      <c r="Q98" s="882"/>
      <c r="R98" s="799"/>
      <c r="S98" s="798"/>
      <c r="T98" s="882"/>
      <c r="U98" s="882"/>
      <c r="V98" s="882"/>
      <c r="W98" s="882"/>
      <c r="X98" s="882"/>
      <c r="Y98" s="882"/>
      <c r="Z98" s="882"/>
      <c r="AA98" s="882"/>
      <c r="AB98" s="882"/>
      <c r="AC98" s="882"/>
      <c r="AD98" s="882"/>
      <c r="AE98" s="882"/>
      <c r="AF98" s="882"/>
      <c r="AG98" s="882"/>
      <c r="AH98" s="882"/>
      <c r="AI98" s="798"/>
      <c r="AJ98" s="882"/>
      <c r="AK98" s="882"/>
      <c r="AL98" s="882"/>
      <c r="AM98" s="882"/>
      <c r="AN98" s="882"/>
      <c r="AO98" s="882"/>
      <c r="AP98" s="882"/>
      <c r="AQ98" s="882"/>
      <c r="AR98" s="882"/>
      <c r="AS98" s="882"/>
      <c r="AT98" s="882"/>
      <c r="AU98" s="882"/>
      <c r="AV98" s="882"/>
      <c r="AW98" s="882"/>
      <c r="AX98" s="882"/>
      <c r="AY98" s="882"/>
      <c r="AZ98" s="799"/>
    </row>
    <row r="99" spans="1:52" s="127" customFormat="1" ht="20.25" customHeight="1">
      <c r="A99" s="116"/>
      <c r="B99" s="800"/>
      <c r="C99" s="883"/>
      <c r="D99" s="883"/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01"/>
      <c r="S99" s="800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00"/>
      <c r="AJ99" s="883"/>
      <c r="AK99" s="883"/>
      <c r="AL99" s="883"/>
      <c r="AM99" s="883"/>
      <c r="AN99" s="883"/>
      <c r="AO99" s="883"/>
      <c r="AP99" s="883"/>
      <c r="AQ99" s="883"/>
      <c r="AR99" s="883"/>
      <c r="AS99" s="883"/>
      <c r="AT99" s="883"/>
      <c r="AU99" s="883"/>
      <c r="AV99" s="883"/>
      <c r="AW99" s="883"/>
      <c r="AX99" s="883"/>
      <c r="AY99" s="883"/>
      <c r="AZ99" s="801"/>
    </row>
    <row r="100" spans="1:52" s="127" customFormat="1" ht="20.25" customHeight="1">
      <c r="A100" s="116"/>
      <c r="B100" s="857"/>
      <c r="C100" s="858"/>
      <c r="D100" s="858"/>
      <c r="E100" s="858"/>
      <c r="F100" s="858"/>
      <c r="G100" s="858"/>
      <c r="H100" s="858"/>
      <c r="I100" s="858"/>
      <c r="J100" s="858"/>
      <c r="K100" s="858"/>
      <c r="L100" s="858"/>
      <c r="M100" s="858"/>
      <c r="N100" s="858"/>
      <c r="O100" s="858"/>
      <c r="P100" s="858"/>
      <c r="Q100" s="858"/>
      <c r="R100" s="859"/>
      <c r="S100" s="857"/>
      <c r="T100" s="858"/>
      <c r="U100" s="858"/>
      <c r="V100" s="858"/>
      <c r="W100" s="858"/>
      <c r="X100" s="858"/>
      <c r="Y100" s="858"/>
      <c r="Z100" s="858"/>
      <c r="AA100" s="858"/>
      <c r="AB100" s="858"/>
      <c r="AC100" s="858"/>
      <c r="AD100" s="858"/>
      <c r="AE100" s="858"/>
      <c r="AF100" s="858"/>
      <c r="AG100" s="858"/>
      <c r="AH100" s="859"/>
      <c r="AI100" s="858"/>
      <c r="AJ100" s="858"/>
      <c r="AK100" s="858"/>
      <c r="AL100" s="858"/>
      <c r="AM100" s="858"/>
      <c r="AN100" s="858"/>
      <c r="AO100" s="858"/>
      <c r="AP100" s="858"/>
      <c r="AQ100" s="858"/>
      <c r="AR100" s="858"/>
      <c r="AS100" s="858"/>
      <c r="AT100" s="858"/>
      <c r="AU100" s="858"/>
      <c r="AV100" s="858"/>
      <c r="AW100" s="858"/>
      <c r="AX100" s="858"/>
      <c r="AY100" s="858"/>
      <c r="AZ100" s="859"/>
    </row>
    <row r="101" spans="1:52" s="127" customFormat="1" ht="20.25" customHeight="1">
      <c r="A101" s="116"/>
      <c r="B101" s="860"/>
      <c r="C101" s="861"/>
      <c r="D101" s="861"/>
      <c r="E101" s="861"/>
      <c r="F101" s="861"/>
      <c r="G101" s="861"/>
      <c r="H101" s="861"/>
      <c r="I101" s="861"/>
      <c r="J101" s="861"/>
      <c r="K101" s="861"/>
      <c r="L101" s="861"/>
      <c r="M101" s="861"/>
      <c r="N101" s="861"/>
      <c r="O101" s="861"/>
      <c r="P101" s="861"/>
      <c r="Q101" s="861"/>
      <c r="R101" s="862"/>
      <c r="S101" s="860"/>
      <c r="T101" s="861"/>
      <c r="U101" s="861"/>
      <c r="V101" s="861"/>
      <c r="W101" s="861"/>
      <c r="X101" s="861"/>
      <c r="Y101" s="861"/>
      <c r="Z101" s="861"/>
      <c r="AA101" s="861"/>
      <c r="AB101" s="861"/>
      <c r="AC101" s="861"/>
      <c r="AD101" s="861"/>
      <c r="AE101" s="861"/>
      <c r="AF101" s="861"/>
      <c r="AG101" s="861"/>
      <c r="AH101" s="862"/>
      <c r="AI101" s="861"/>
      <c r="AJ101" s="861"/>
      <c r="AK101" s="861"/>
      <c r="AL101" s="861"/>
      <c r="AM101" s="861"/>
      <c r="AN101" s="861"/>
      <c r="AO101" s="861"/>
      <c r="AP101" s="861"/>
      <c r="AQ101" s="861"/>
      <c r="AR101" s="861"/>
      <c r="AS101" s="861"/>
      <c r="AT101" s="861"/>
      <c r="AU101" s="861"/>
      <c r="AV101" s="861"/>
      <c r="AW101" s="861"/>
      <c r="AX101" s="861"/>
      <c r="AY101" s="861"/>
      <c r="AZ101" s="862"/>
    </row>
    <row r="102" spans="1:52" s="127" customFormat="1" ht="20.25" customHeight="1">
      <c r="A102" s="116"/>
      <c r="B102" s="863"/>
      <c r="C102" s="864"/>
      <c r="D102" s="864"/>
      <c r="E102" s="864"/>
      <c r="F102" s="864"/>
      <c r="G102" s="864"/>
      <c r="H102" s="864"/>
      <c r="I102" s="864"/>
      <c r="J102" s="864"/>
      <c r="K102" s="864"/>
      <c r="L102" s="864"/>
      <c r="M102" s="864"/>
      <c r="N102" s="864"/>
      <c r="O102" s="864"/>
      <c r="P102" s="864"/>
      <c r="Q102" s="864"/>
      <c r="R102" s="865"/>
      <c r="S102" s="863"/>
      <c r="T102" s="864"/>
      <c r="U102" s="864"/>
      <c r="V102" s="864"/>
      <c r="W102" s="864"/>
      <c r="X102" s="864"/>
      <c r="Y102" s="864"/>
      <c r="Z102" s="864"/>
      <c r="AA102" s="864"/>
      <c r="AB102" s="864"/>
      <c r="AC102" s="864"/>
      <c r="AD102" s="864"/>
      <c r="AE102" s="864"/>
      <c r="AF102" s="864"/>
      <c r="AG102" s="864"/>
      <c r="AH102" s="865"/>
      <c r="AI102" s="864"/>
      <c r="AJ102" s="864"/>
      <c r="AK102" s="864"/>
      <c r="AL102" s="864"/>
      <c r="AM102" s="864"/>
      <c r="AN102" s="864"/>
      <c r="AO102" s="864"/>
      <c r="AP102" s="864"/>
      <c r="AQ102" s="864"/>
      <c r="AR102" s="864"/>
      <c r="AS102" s="864"/>
      <c r="AT102" s="864"/>
      <c r="AU102" s="864"/>
      <c r="AV102" s="864"/>
      <c r="AW102" s="864"/>
      <c r="AX102" s="864"/>
      <c r="AY102" s="864"/>
      <c r="AZ102" s="865"/>
    </row>
    <row r="103" spans="1:52" s="127" customFormat="1" ht="20.25" customHeight="1">
      <c r="A103" s="116"/>
      <c r="B103" s="857"/>
      <c r="C103" s="858"/>
      <c r="D103" s="858"/>
      <c r="E103" s="858"/>
      <c r="F103" s="858"/>
      <c r="G103" s="858"/>
      <c r="H103" s="858"/>
      <c r="I103" s="858"/>
      <c r="J103" s="858"/>
      <c r="K103" s="858"/>
      <c r="L103" s="858"/>
      <c r="M103" s="858"/>
      <c r="N103" s="858"/>
      <c r="O103" s="858"/>
      <c r="P103" s="858"/>
      <c r="Q103" s="858"/>
      <c r="R103" s="859"/>
      <c r="S103" s="857"/>
      <c r="T103" s="858"/>
      <c r="U103" s="858"/>
      <c r="V103" s="858"/>
      <c r="W103" s="858"/>
      <c r="X103" s="858"/>
      <c r="Y103" s="858"/>
      <c r="Z103" s="858"/>
      <c r="AA103" s="858"/>
      <c r="AB103" s="858"/>
      <c r="AC103" s="858"/>
      <c r="AD103" s="858"/>
      <c r="AE103" s="858"/>
      <c r="AF103" s="858"/>
      <c r="AG103" s="858"/>
      <c r="AH103" s="859"/>
      <c r="AI103" s="857"/>
      <c r="AJ103" s="858"/>
      <c r="AK103" s="858"/>
      <c r="AL103" s="858"/>
      <c r="AM103" s="858"/>
      <c r="AN103" s="858"/>
      <c r="AO103" s="858"/>
      <c r="AP103" s="858"/>
      <c r="AQ103" s="858"/>
      <c r="AR103" s="858"/>
      <c r="AS103" s="858"/>
      <c r="AT103" s="858"/>
      <c r="AU103" s="858"/>
      <c r="AV103" s="858"/>
      <c r="AW103" s="858"/>
      <c r="AX103" s="858"/>
      <c r="AY103" s="858"/>
      <c r="AZ103" s="859"/>
    </row>
    <row r="104" spans="1:52" s="127" customFormat="1" ht="20.25" customHeight="1">
      <c r="A104" s="116"/>
      <c r="B104" s="860"/>
      <c r="C104" s="861"/>
      <c r="D104" s="861"/>
      <c r="E104" s="861"/>
      <c r="F104" s="861"/>
      <c r="G104" s="861"/>
      <c r="H104" s="861"/>
      <c r="I104" s="861"/>
      <c r="J104" s="861"/>
      <c r="K104" s="861"/>
      <c r="L104" s="861"/>
      <c r="M104" s="861"/>
      <c r="N104" s="861"/>
      <c r="O104" s="861"/>
      <c r="P104" s="861"/>
      <c r="Q104" s="861"/>
      <c r="R104" s="862"/>
      <c r="S104" s="860"/>
      <c r="T104" s="861"/>
      <c r="U104" s="861"/>
      <c r="V104" s="861"/>
      <c r="W104" s="861"/>
      <c r="X104" s="861"/>
      <c r="Y104" s="861"/>
      <c r="Z104" s="861"/>
      <c r="AA104" s="861"/>
      <c r="AB104" s="861"/>
      <c r="AC104" s="861"/>
      <c r="AD104" s="861"/>
      <c r="AE104" s="861"/>
      <c r="AF104" s="861"/>
      <c r="AG104" s="861"/>
      <c r="AH104" s="862"/>
      <c r="AI104" s="860"/>
      <c r="AJ104" s="861"/>
      <c r="AK104" s="861"/>
      <c r="AL104" s="861"/>
      <c r="AM104" s="861"/>
      <c r="AN104" s="861"/>
      <c r="AO104" s="861"/>
      <c r="AP104" s="861"/>
      <c r="AQ104" s="861"/>
      <c r="AR104" s="861"/>
      <c r="AS104" s="861"/>
      <c r="AT104" s="861"/>
      <c r="AU104" s="861"/>
      <c r="AV104" s="861"/>
      <c r="AW104" s="861"/>
      <c r="AX104" s="861"/>
      <c r="AY104" s="861"/>
      <c r="AZ104" s="862"/>
    </row>
    <row r="105" spans="1:52" s="127" customFormat="1" ht="20.25" customHeight="1">
      <c r="A105" s="116"/>
      <c r="B105" s="863"/>
      <c r="C105" s="864"/>
      <c r="D105" s="864"/>
      <c r="E105" s="864"/>
      <c r="F105" s="864"/>
      <c r="G105" s="864"/>
      <c r="H105" s="864"/>
      <c r="I105" s="864"/>
      <c r="J105" s="864"/>
      <c r="K105" s="864"/>
      <c r="L105" s="864"/>
      <c r="M105" s="864"/>
      <c r="N105" s="864"/>
      <c r="O105" s="864"/>
      <c r="P105" s="864"/>
      <c r="Q105" s="864"/>
      <c r="R105" s="865"/>
      <c r="S105" s="863"/>
      <c r="T105" s="864"/>
      <c r="U105" s="864"/>
      <c r="V105" s="864"/>
      <c r="W105" s="864"/>
      <c r="X105" s="864"/>
      <c r="Y105" s="864"/>
      <c r="Z105" s="864"/>
      <c r="AA105" s="864"/>
      <c r="AB105" s="864"/>
      <c r="AC105" s="864"/>
      <c r="AD105" s="864"/>
      <c r="AE105" s="864"/>
      <c r="AF105" s="864"/>
      <c r="AG105" s="864"/>
      <c r="AH105" s="865"/>
      <c r="AI105" s="863"/>
      <c r="AJ105" s="864"/>
      <c r="AK105" s="864"/>
      <c r="AL105" s="864"/>
      <c r="AM105" s="864"/>
      <c r="AN105" s="864"/>
      <c r="AO105" s="864"/>
      <c r="AP105" s="864"/>
      <c r="AQ105" s="864"/>
      <c r="AR105" s="864"/>
      <c r="AS105" s="864"/>
      <c r="AT105" s="864"/>
      <c r="AU105" s="864"/>
      <c r="AV105" s="864"/>
      <c r="AW105" s="864"/>
      <c r="AX105" s="864"/>
      <c r="AY105" s="864"/>
      <c r="AZ105" s="865"/>
    </row>
    <row r="106" spans="1:52" s="127" customFormat="1" ht="20.25" customHeight="1">
      <c r="A106" s="116"/>
      <c r="B106" s="857"/>
      <c r="C106" s="858"/>
      <c r="D106" s="858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8"/>
      <c r="R106" s="859"/>
      <c r="S106" s="857"/>
      <c r="T106" s="858"/>
      <c r="U106" s="858"/>
      <c r="V106" s="858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9"/>
      <c r="AI106" s="857"/>
      <c r="AJ106" s="858"/>
      <c r="AK106" s="858"/>
      <c r="AL106" s="858"/>
      <c r="AM106" s="858"/>
      <c r="AN106" s="858"/>
      <c r="AO106" s="858"/>
      <c r="AP106" s="858"/>
      <c r="AQ106" s="858"/>
      <c r="AR106" s="858"/>
      <c r="AS106" s="858"/>
      <c r="AT106" s="858"/>
      <c r="AU106" s="858"/>
      <c r="AV106" s="858"/>
      <c r="AW106" s="858"/>
      <c r="AX106" s="858"/>
      <c r="AY106" s="858"/>
      <c r="AZ106" s="859"/>
    </row>
    <row r="107" spans="1:52" s="127" customFormat="1" ht="20.25" customHeight="1">
      <c r="A107" s="116"/>
      <c r="B107" s="860"/>
      <c r="C107" s="861"/>
      <c r="D107" s="861"/>
      <c r="E107" s="861"/>
      <c r="F107" s="861"/>
      <c r="G107" s="861"/>
      <c r="H107" s="861"/>
      <c r="I107" s="861"/>
      <c r="J107" s="861"/>
      <c r="K107" s="861"/>
      <c r="L107" s="861"/>
      <c r="M107" s="861"/>
      <c r="N107" s="861"/>
      <c r="O107" s="861"/>
      <c r="P107" s="861"/>
      <c r="Q107" s="861"/>
      <c r="R107" s="862"/>
      <c r="S107" s="860"/>
      <c r="T107" s="861"/>
      <c r="U107" s="861"/>
      <c r="V107" s="861"/>
      <c r="W107" s="861"/>
      <c r="X107" s="861"/>
      <c r="Y107" s="861"/>
      <c r="Z107" s="861"/>
      <c r="AA107" s="861"/>
      <c r="AB107" s="861"/>
      <c r="AC107" s="861"/>
      <c r="AD107" s="861"/>
      <c r="AE107" s="861"/>
      <c r="AF107" s="861"/>
      <c r="AG107" s="861"/>
      <c r="AH107" s="862"/>
      <c r="AI107" s="860"/>
      <c r="AJ107" s="861"/>
      <c r="AK107" s="861"/>
      <c r="AL107" s="861"/>
      <c r="AM107" s="861"/>
      <c r="AN107" s="861"/>
      <c r="AO107" s="861"/>
      <c r="AP107" s="861"/>
      <c r="AQ107" s="861"/>
      <c r="AR107" s="861"/>
      <c r="AS107" s="861"/>
      <c r="AT107" s="861"/>
      <c r="AU107" s="861"/>
      <c r="AV107" s="861"/>
      <c r="AW107" s="861"/>
      <c r="AX107" s="861"/>
      <c r="AY107" s="861"/>
      <c r="AZ107" s="862"/>
    </row>
    <row r="108" spans="1:52" s="137" customFormat="1" ht="20.25" customHeight="1">
      <c r="A108" s="132"/>
      <c r="B108" s="863"/>
      <c r="C108" s="864"/>
      <c r="D108" s="864"/>
      <c r="E108" s="864"/>
      <c r="F108" s="864"/>
      <c r="G108" s="864"/>
      <c r="H108" s="864"/>
      <c r="I108" s="864"/>
      <c r="J108" s="864"/>
      <c r="K108" s="864"/>
      <c r="L108" s="864"/>
      <c r="M108" s="864"/>
      <c r="N108" s="864"/>
      <c r="O108" s="864"/>
      <c r="P108" s="864"/>
      <c r="Q108" s="864"/>
      <c r="R108" s="865"/>
      <c r="S108" s="863"/>
      <c r="T108" s="864"/>
      <c r="U108" s="864"/>
      <c r="V108" s="864"/>
      <c r="W108" s="864"/>
      <c r="X108" s="864"/>
      <c r="Y108" s="864"/>
      <c r="Z108" s="864"/>
      <c r="AA108" s="864"/>
      <c r="AB108" s="864"/>
      <c r="AC108" s="864"/>
      <c r="AD108" s="864"/>
      <c r="AE108" s="864"/>
      <c r="AF108" s="864"/>
      <c r="AG108" s="864"/>
      <c r="AH108" s="865"/>
      <c r="AI108" s="863"/>
      <c r="AJ108" s="864"/>
      <c r="AK108" s="864"/>
      <c r="AL108" s="864"/>
      <c r="AM108" s="864"/>
      <c r="AN108" s="864"/>
      <c r="AO108" s="864"/>
      <c r="AP108" s="864"/>
      <c r="AQ108" s="864"/>
      <c r="AR108" s="864"/>
      <c r="AS108" s="864"/>
      <c r="AT108" s="864"/>
      <c r="AU108" s="864"/>
      <c r="AV108" s="864"/>
      <c r="AW108" s="864"/>
      <c r="AX108" s="864"/>
      <c r="AY108" s="864"/>
      <c r="AZ108" s="865"/>
    </row>
    <row r="109" spans="1:52" s="137" customFormat="1" ht="20.25" customHeight="1">
      <c r="A109" s="132"/>
      <c r="B109" s="857"/>
      <c r="C109" s="858"/>
      <c r="D109" s="858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8"/>
      <c r="R109" s="859"/>
      <c r="S109" s="857"/>
      <c r="T109" s="858"/>
      <c r="U109" s="858"/>
      <c r="V109" s="858"/>
      <c r="W109" s="858"/>
      <c r="X109" s="858"/>
      <c r="Y109" s="858"/>
      <c r="Z109" s="858"/>
      <c r="AA109" s="858"/>
      <c r="AB109" s="858"/>
      <c r="AC109" s="858"/>
      <c r="AD109" s="858"/>
      <c r="AE109" s="858"/>
      <c r="AF109" s="858"/>
      <c r="AG109" s="858"/>
      <c r="AH109" s="859"/>
      <c r="AI109" s="857"/>
      <c r="AJ109" s="858"/>
      <c r="AK109" s="858"/>
      <c r="AL109" s="858"/>
      <c r="AM109" s="858"/>
      <c r="AN109" s="858"/>
      <c r="AO109" s="858"/>
      <c r="AP109" s="858"/>
      <c r="AQ109" s="858"/>
      <c r="AR109" s="858"/>
      <c r="AS109" s="858"/>
      <c r="AT109" s="858"/>
      <c r="AU109" s="858"/>
      <c r="AV109" s="858"/>
      <c r="AW109" s="858"/>
      <c r="AX109" s="858"/>
      <c r="AY109" s="858"/>
      <c r="AZ109" s="859"/>
    </row>
    <row r="110" spans="1:52" s="137" customFormat="1" ht="20.25" customHeight="1">
      <c r="A110" s="132"/>
      <c r="B110" s="860"/>
      <c r="C110" s="861"/>
      <c r="D110" s="861"/>
      <c r="E110" s="861"/>
      <c r="F110" s="861"/>
      <c r="G110" s="861"/>
      <c r="H110" s="861"/>
      <c r="I110" s="861"/>
      <c r="J110" s="861"/>
      <c r="K110" s="861"/>
      <c r="L110" s="861"/>
      <c r="M110" s="861"/>
      <c r="N110" s="861"/>
      <c r="O110" s="861"/>
      <c r="P110" s="861"/>
      <c r="Q110" s="861"/>
      <c r="R110" s="862"/>
      <c r="S110" s="860"/>
      <c r="T110" s="861"/>
      <c r="U110" s="861"/>
      <c r="V110" s="861"/>
      <c r="W110" s="861"/>
      <c r="X110" s="861"/>
      <c r="Y110" s="861"/>
      <c r="Z110" s="861"/>
      <c r="AA110" s="861"/>
      <c r="AB110" s="861"/>
      <c r="AC110" s="861"/>
      <c r="AD110" s="861"/>
      <c r="AE110" s="861"/>
      <c r="AF110" s="861"/>
      <c r="AG110" s="861"/>
      <c r="AH110" s="862"/>
      <c r="AI110" s="860"/>
      <c r="AJ110" s="861"/>
      <c r="AK110" s="861"/>
      <c r="AL110" s="861"/>
      <c r="AM110" s="861"/>
      <c r="AN110" s="861"/>
      <c r="AO110" s="861"/>
      <c r="AP110" s="861"/>
      <c r="AQ110" s="861"/>
      <c r="AR110" s="861"/>
      <c r="AS110" s="861"/>
      <c r="AT110" s="861"/>
      <c r="AU110" s="861"/>
      <c r="AV110" s="861"/>
      <c r="AW110" s="861"/>
      <c r="AX110" s="861"/>
      <c r="AY110" s="861"/>
      <c r="AZ110" s="862"/>
    </row>
    <row r="111" spans="1:52" s="137" customFormat="1" ht="20.25" customHeight="1">
      <c r="A111" s="132"/>
      <c r="B111" s="863"/>
      <c r="C111" s="864"/>
      <c r="D111" s="864"/>
      <c r="E111" s="864"/>
      <c r="F111" s="864"/>
      <c r="G111" s="864"/>
      <c r="H111" s="864"/>
      <c r="I111" s="864"/>
      <c r="J111" s="864"/>
      <c r="K111" s="864"/>
      <c r="L111" s="864"/>
      <c r="M111" s="864"/>
      <c r="N111" s="864"/>
      <c r="O111" s="864"/>
      <c r="P111" s="864"/>
      <c r="Q111" s="864"/>
      <c r="R111" s="865"/>
      <c r="S111" s="863"/>
      <c r="T111" s="864"/>
      <c r="U111" s="864"/>
      <c r="V111" s="864"/>
      <c r="W111" s="864"/>
      <c r="X111" s="864"/>
      <c r="Y111" s="864"/>
      <c r="Z111" s="864"/>
      <c r="AA111" s="864"/>
      <c r="AB111" s="864"/>
      <c r="AC111" s="864"/>
      <c r="AD111" s="864"/>
      <c r="AE111" s="864"/>
      <c r="AF111" s="864"/>
      <c r="AG111" s="864"/>
      <c r="AH111" s="865"/>
      <c r="AI111" s="863"/>
      <c r="AJ111" s="864"/>
      <c r="AK111" s="864"/>
      <c r="AL111" s="864"/>
      <c r="AM111" s="864"/>
      <c r="AN111" s="864"/>
      <c r="AO111" s="864"/>
      <c r="AP111" s="864"/>
      <c r="AQ111" s="864"/>
      <c r="AR111" s="864"/>
      <c r="AS111" s="864"/>
      <c r="AT111" s="864"/>
      <c r="AU111" s="864"/>
      <c r="AV111" s="864"/>
      <c r="AW111" s="864"/>
      <c r="AX111" s="864"/>
      <c r="AY111" s="864"/>
      <c r="AZ111" s="865"/>
    </row>
    <row r="112" spans="1:52" s="137" customFormat="1" ht="20.25" customHeight="1">
      <c r="A112" s="132"/>
      <c r="B112" s="857"/>
      <c r="C112" s="858"/>
      <c r="D112" s="858"/>
      <c r="E112" s="858"/>
      <c r="F112" s="858"/>
      <c r="G112" s="858"/>
      <c r="H112" s="858"/>
      <c r="I112" s="858"/>
      <c r="J112" s="858"/>
      <c r="K112" s="858"/>
      <c r="L112" s="858"/>
      <c r="M112" s="858"/>
      <c r="N112" s="858"/>
      <c r="O112" s="858"/>
      <c r="P112" s="858"/>
      <c r="Q112" s="858"/>
      <c r="R112" s="859"/>
      <c r="S112" s="857"/>
      <c r="T112" s="858"/>
      <c r="U112" s="858"/>
      <c r="V112" s="858"/>
      <c r="W112" s="858"/>
      <c r="X112" s="858"/>
      <c r="Y112" s="858"/>
      <c r="Z112" s="858"/>
      <c r="AA112" s="858"/>
      <c r="AB112" s="858"/>
      <c r="AC112" s="858"/>
      <c r="AD112" s="858"/>
      <c r="AE112" s="858"/>
      <c r="AF112" s="858"/>
      <c r="AG112" s="858"/>
      <c r="AH112" s="859"/>
      <c r="AI112" s="857"/>
      <c r="AJ112" s="858"/>
      <c r="AK112" s="858"/>
      <c r="AL112" s="858"/>
      <c r="AM112" s="858"/>
      <c r="AN112" s="858"/>
      <c r="AO112" s="858"/>
      <c r="AP112" s="858"/>
      <c r="AQ112" s="858"/>
      <c r="AR112" s="858"/>
      <c r="AS112" s="858"/>
      <c r="AT112" s="858"/>
      <c r="AU112" s="858"/>
      <c r="AV112" s="858"/>
      <c r="AW112" s="858"/>
      <c r="AX112" s="858"/>
      <c r="AY112" s="858"/>
      <c r="AZ112" s="859"/>
    </row>
    <row r="113" spans="1:52" s="137" customFormat="1" ht="20.25" customHeight="1">
      <c r="A113" s="132"/>
      <c r="B113" s="860"/>
      <c r="C113" s="861"/>
      <c r="D113" s="861"/>
      <c r="E113" s="861"/>
      <c r="F113" s="861"/>
      <c r="G113" s="861"/>
      <c r="H113" s="861"/>
      <c r="I113" s="861"/>
      <c r="J113" s="861"/>
      <c r="K113" s="861"/>
      <c r="L113" s="861"/>
      <c r="M113" s="861"/>
      <c r="N113" s="861"/>
      <c r="O113" s="861"/>
      <c r="P113" s="861"/>
      <c r="Q113" s="861"/>
      <c r="R113" s="862"/>
      <c r="S113" s="860"/>
      <c r="T113" s="861"/>
      <c r="U113" s="861"/>
      <c r="V113" s="861"/>
      <c r="W113" s="861"/>
      <c r="X113" s="861"/>
      <c r="Y113" s="861"/>
      <c r="Z113" s="861"/>
      <c r="AA113" s="861"/>
      <c r="AB113" s="861"/>
      <c r="AC113" s="861"/>
      <c r="AD113" s="861"/>
      <c r="AE113" s="861"/>
      <c r="AF113" s="861"/>
      <c r="AG113" s="861"/>
      <c r="AH113" s="862"/>
      <c r="AI113" s="860"/>
      <c r="AJ113" s="861"/>
      <c r="AK113" s="861"/>
      <c r="AL113" s="861"/>
      <c r="AM113" s="861"/>
      <c r="AN113" s="861"/>
      <c r="AO113" s="861"/>
      <c r="AP113" s="861"/>
      <c r="AQ113" s="861"/>
      <c r="AR113" s="861"/>
      <c r="AS113" s="861"/>
      <c r="AT113" s="861"/>
      <c r="AU113" s="861"/>
      <c r="AV113" s="861"/>
      <c r="AW113" s="861"/>
      <c r="AX113" s="861"/>
      <c r="AY113" s="861"/>
      <c r="AZ113" s="862"/>
    </row>
    <row r="114" spans="1:52" s="137" customFormat="1" ht="20.25" customHeight="1">
      <c r="A114" s="132"/>
      <c r="B114" s="863"/>
      <c r="C114" s="864"/>
      <c r="D114" s="864"/>
      <c r="E114" s="864"/>
      <c r="F114" s="864"/>
      <c r="G114" s="864"/>
      <c r="H114" s="864"/>
      <c r="I114" s="864"/>
      <c r="J114" s="864"/>
      <c r="K114" s="864"/>
      <c r="L114" s="864"/>
      <c r="M114" s="864"/>
      <c r="N114" s="864"/>
      <c r="O114" s="864"/>
      <c r="P114" s="864"/>
      <c r="Q114" s="864"/>
      <c r="R114" s="865"/>
      <c r="S114" s="863"/>
      <c r="T114" s="864"/>
      <c r="U114" s="864"/>
      <c r="V114" s="864"/>
      <c r="W114" s="864"/>
      <c r="X114" s="864"/>
      <c r="Y114" s="864"/>
      <c r="Z114" s="864"/>
      <c r="AA114" s="864"/>
      <c r="AB114" s="864"/>
      <c r="AC114" s="864"/>
      <c r="AD114" s="864"/>
      <c r="AE114" s="864"/>
      <c r="AF114" s="864"/>
      <c r="AG114" s="864"/>
      <c r="AH114" s="865"/>
      <c r="AI114" s="863"/>
      <c r="AJ114" s="864"/>
      <c r="AK114" s="864"/>
      <c r="AL114" s="864"/>
      <c r="AM114" s="864"/>
      <c r="AN114" s="864"/>
      <c r="AO114" s="864"/>
      <c r="AP114" s="864"/>
      <c r="AQ114" s="864"/>
      <c r="AR114" s="864"/>
      <c r="AS114" s="864"/>
      <c r="AT114" s="864"/>
      <c r="AU114" s="864"/>
      <c r="AV114" s="864"/>
      <c r="AW114" s="864"/>
      <c r="AX114" s="864"/>
      <c r="AY114" s="864"/>
      <c r="AZ114" s="865"/>
    </row>
    <row r="115" spans="1:45" s="137" customFormat="1" ht="20.25" customHeight="1">
      <c r="A115" s="132"/>
      <c r="B115" s="133"/>
      <c r="C115" s="65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</row>
    <row r="116" spans="1:52" s="137" customFormat="1" ht="20.25" customHeight="1">
      <c r="A116" s="132" t="s">
        <v>472</v>
      </c>
      <c r="B116" s="867" t="s">
        <v>458</v>
      </c>
      <c r="C116" s="867"/>
      <c r="D116" s="867"/>
      <c r="E116" s="867"/>
      <c r="F116" s="867"/>
      <c r="G116" s="867"/>
      <c r="H116" s="867"/>
      <c r="I116" s="867"/>
      <c r="J116" s="867"/>
      <c r="K116" s="867"/>
      <c r="L116" s="867"/>
      <c r="M116" s="867"/>
      <c r="N116" s="867"/>
      <c r="O116" s="867"/>
      <c r="P116" s="867"/>
      <c r="Q116" s="867"/>
      <c r="R116" s="867"/>
      <c r="S116" s="867"/>
      <c r="T116" s="867"/>
      <c r="U116" s="867"/>
      <c r="V116" s="867"/>
      <c r="W116" s="867"/>
      <c r="X116" s="867"/>
      <c r="Y116" s="867"/>
      <c r="Z116" s="867"/>
      <c r="AA116" s="867"/>
      <c r="AB116" s="867"/>
      <c r="AC116" s="867"/>
      <c r="AD116" s="867"/>
      <c r="AE116" s="867"/>
      <c r="AF116" s="867"/>
      <c r="AG116" s="867"/>
      <c r="AH116" s="867"/>
      <c r="AI116" s="867"/>
      <c r="AJ116" s="867"/>
      <c r="AK116" s="867"/>
      <c r="AL116" s="867"/>
      <c r="AM116" s="867"/>
      <c r="AN116" s="867"/>
      <c r="AO116" s="867"/>
      <c r="AP116" s="867"/>
      <c r="AQ116" s="867"/>
      <c r="AR116" s="867"/>
      <c r="AS116" s="867"/>
      <c r="AT116" s="867"/>
      <c r="AU116" s="867"/>
      <c r="AV116" s="867"/>
      <c r="AW116" s="867"/>
      <c r="AX116" s="867"/>
      <c r="AY116" s="867"/>
      <c r="AZ116" s="867"/>
    </row>
    <row r="117" spans="1:45" s="137" customFormat="1" ht="20.25" customHeight="1">
      <c r="A117" s="132"/>
      <c r="B117" s="133"/>
      <c r="C117" s="65"/>
      <c r="D117" s="17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s="127" customFormat="1" ht="20.25" customHeight="1">
      <c r="A118" s="116"/>
      <c r="B118" s="129"/>
      <c r="C118" s="3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4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</row>
    <row r="119" spans="1:45" s="127" customFormat="1" ht="20.25" customHeight="1">
      <c r="A119" s="116"/>
      <c r="B119" s="129"/>
      <c r="C119" s="3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4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</row>
    <row r="120" spans="1:45" s="127" customFormat="1" ht="20.25" customHeight="1">
      <c r="A120" s="116"/>
      <c r="B120" s="129"/>
      <c r="C120" s="3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4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</row>
    <row r="121" spans="1:45" s="127" customFormat="1" ht="20.25" customHeight="1">
      <c r="A121" s="116"/>
      <c r="B121" s="129"/>
      <c r="C121" s="3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4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</row>
    <row r="122" spans="1:45" s="127" customFormat="1" ht="20.25" customHeight="1">
      <c r="A122" s="116"/>
      <c r="B122" s="129"/>
      <c r="C122" s="3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4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</row>
    <row r="123" spans="1:45" s="127" customFormat="1" ht="20.25" customHeight="1">
      <c r="A123" s="116"/>
      <c r="B123" s="129"/>
      <c r="C123" s="3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4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</row>
    <row r="124" spans="1:45" s="125" customFormat="1" ht="20.25" customHeight="1">
      <c r="A124" s="116"/>
      <c r="B124" s="124"/>
      <c r="D124" s="148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4"/>
      <c r="Q124" s="134"/>
      <c r="R124" s="134"/>
      <c r="S124" s="134"/>
      <c r="T124" s="134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</row>
    <row r="125" spans="4:20" s="89" customFormat="1" ht="20.2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4:64" s="141" customFormat="1" ht="20.25" customHeight="1">
      <c r="D126" s="866"/>
      <c r="E126" s="866"/>
      <c r="F126" s="866"/>
      <c r="G126" s="866"/>
      <c r="H126" s="866"/>
      <c r="I126" s="866"/>
      <c r="J126" s="866"/>
      <c r="K126" s="866"/>
      <c r="L126" s="866"/>
      <c r="M126" s="866"/>
      <c r="N126" s="866"/>
      <c r="O126" s="866"/>
      <c r="P126" s="866"/>
      <c r="Q126" s="866"/>
      <c r="R126" s="866"/>
      <c r="S126" s="130"/>
      <c r="T126" s="134"/>
      <c r="U126" s="126"/>
      <c r="V126" s="130"/>
      <c r="BG126" s="150"/>
      <c r="BK126" s="151"/>
      <c r="BL126" s="152"/>
    </row>
    <row r="127" spans="4:64" s="141" customFormat="1" ht="20.25" customHeight="1">
      <c r="D127" s="866"/>
      <c r="E127" s="866"/>
      <c r="F127" s="866"/>
      <c r="G127" s="866"/>
      <c r="H127" s="866"/>
      <c r="I127" s="866"/>
      <c r="J127" s="866"/>
      <c r="K127" s="866"/>
      <c r="L127" s="866"/>
      <c r="M127" s="866"/>
      <c r="N127" s="866"/>
      <c r="O127" s="866"/>
      <c r="P127" s="866"/>
      <c r="Q127" s="866"/>
      <c r="R127" s="866"/>
      <c r="S127" s="130"/>
      <c r="T127" s="134"/>
      <c r="U127" s="126"/>
      <c r="V127" s="130"/>
      <c r="BG127" s="150"/>
      <c r="BK127" s="153"/>
      <c r="BL127" s="154"/>
    </row>
    <row r="128" spans="4:64" s="141" customFormat="1" ht="20.25" customHeight="1">
      <c r="D128" s="866"/>
      <c r="E128" s="866"/>
      <c r="F128" s="866"/>
      <c r="G128" s="866"/>
      <c r="H128" s="866"/>
      <c r="I128" s="866"/>
      <c r="J128" s="866"/>
      <c r="K128" s="866"/>
      <c r="L128" s="866"/>
      <c r="M128" s="866"/>
      <c r="N128" s="866"/>
      <c r="O128" s="866"/>
      <c r="P128" s="866"/>
      <c r="Q128" s="866"/>
      <c r="R128" s="866"/>
      <c r="S128" s="130"/>
      <c r="T128" s="134"/>
      <c r="U128" s="126"/>
      <c r="V128" s="130"/>
      <c r="BG128" s="150"/>
      <c r="BK128" s="151"/>
      <c r="BL128" s="152"/>
    </row>
    <row r="129" spans="4:64" s="141" customFormat="1" ht="20.25" customHeight="1">
      <c r="D129" s="866"/>
      <c r="E129" s="866"/>
      <c r="F129" s="866"/>
      <c r="G129" s="866"/>
      <c r="H129" s="866"/>
      <c r="I129" s="866"/>
      <c r="J129" s="866"/>
      <c r="K129" s="866"/>
      <c r="L129" s="866"/>
      <c r="M129" s="866"/>
      <c r="N129" s="866"/>
      <c r="O129" s="866"/>
      <c r="P129" s="866"/>
      <c r="Q129" s="866"/>
      <c r="R129" s="866"/>
      <c r="S129" s="130"/>
      <c r="T129" s="134"/>
      <c r="U129" s="126"/>
      <c r="V129" s="130"/>
      <c r="BG129" s="150"/>
      <c r="BK129" s="153"/>
      <c r="BL129" s="154"/>
    </row>
    <row r="130" spans="4:64" s="141" customFormat="1" ht="20.25" customHeight="1"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130"/>
      <c r="T130" s="134"/>
      <c r="U130" s="126"/>
      <c r="V130" s="130"/>
      <c r="BG130" s="150"/>
      <c r="BK130" s="153"/>
      <c r="BL130" s="154"/>
    </row>
    <row r="131" spans="4:64" s="141" customFormat="1" ht="20.25" customHeight="1">
      <c r="D131" s="866"/>
      <c r="E131" s="866"/>
      <c r="F131" s="866"/>
      <c r="G131" s="866"/>
      <c r="H131" s="866"/>
      <c r="I131" s="866"/>
      <c r="J131" s="866"/>
      <c r="K131" s="866"/>
      <c r="L131" s="866"/>
      <c r="M131" s="866"/>
      <c r="N131" s="866"/>
      <c r="O131" s="866"/>
      <c r="P131" s="866"/>
      <c r="Q131" s="866"/>
      <c r="R131" s="866"/>
      <c r="S131" s="130"/>
      <c r="T131" s="134"/>
      <c r="U131" s="126"/>
      <c r="V131" s="130"/>
      <c r="BG131" s="150"/>
      <c r="BK131" s="153"/>
      <c r="BL131" s="154"/>
    </row>
    <row r="132" spans="4:64" s="141" customFormat="1" ht="20.25" customHeight="1">
      <c r="D132" s="866"/>
      <c r="E132" s="866"/>
      <c r="F132" s="866"/>
      <c r="G132" s="866"/>
      <c r="H132" s="866"/>
      <c r="I132" s="866"/>
      <c r="J132" s="866"/>
      <c r="K132" s="866"/>
      <c r="L132" s="866"/>
      <c r="M132" s="866"/>
      <c r="N132" s="866"/>
      <c r="O132" s="866"/>
      <c r="P132" s="866"/>
      <c r="Q132" s="866"/>
      <c r="R132" s="866"/>
      <c r="S132" s="130"/>
      <c r="T132" s="134"/>
      <c r="U132" s="126"/>
      <c r="V132" s="130"/>
      <c r="BG132" s="150"/>
      <c r="BK132" s="151"/>
      <c r="BL132" s="152"/>
    </row>
    <row r="133" spans="4:64" s="141" customFormat="1" ht="20.25" customHeight="1">
      <c r="D133" s="866"/>
      <c r="E133" s="866"/>
      <c r="F133" s="866"/>
      <c r="G133" s="866"/>
      <c r="H133" s="866"/>
      <c r="I133" s="866"/>
      <c r="J133" s="866"/>
      <c r="K133" s="866"/>
      <c r="L133" s="866"/>
      <c r="M133" s="866"/>
      <c r="N133" s="866"/>
      <c r="O133" s="866"/>
      <c r="P133" s="866"/>
      <c r="Q133" s="866"/>
      <c r="R133" s="866"/>
      <c r="S133" s="130"/>
      <c r="T133" s="134"/>
      <c r="U133" s="126"/>
      <c r="V133" s="130"/>
      <c r="BG133" s="150"/>
      <c r="BK133" s="153"/>
      <c r="BL133" s="154"/>
    </row>
    <row r="134" spans="4:64" s="141" customFormat="1" ht="20.25" customHeight="1">
      <c r="D134" s="866"/>
      <c r="E134" s="866"/>
      <c r="F134" s="866"/>
      <c r="G134" s="866"/>
      <c r="H134" s="866"/>
      <c r="I134" s="866"/>
      <c r="J134" s="866"/>
      <c r="K134" s="866"/>
      <c r="L134" s="866"/>
      <c r="M134" s="866"/>
      <c r="N134" s="866"/>
      <c r="O134" s="866"/>
      <c r="P134" s="866"/>
      <c r="Q134" s="866"/>
      <c r="R134" s="866"/>
      <c r="S134" s="130"/>
      <c r="T134" s="134"/>
      <c r="U134" s="126"/>
      <c r="V134" s="130"/>
      <c r="BG134" s="150"/>
      <c r="BK134" s="153"/>
      <c r="BL134" s="154"/>
    </row>
    <row r="135" spans="4:64" s="141" customFormat="1" ht="20.25" customHeight="1">
      <c r="D135" s="866"/>
      <c r="E135" s="866"/>
      <c r="F135" s="866"/>
      <c r="G135" s="866"/>
      <c r="H135" s="866"/>
      <c r="I135" s="866"/>
      <c r="J135" s="866"/>
      <c r="K135" s="866"/>
      <c r="L135" s="866"/>
      <c r="M135" s="866"/>
      <c r="N135" s="866"/>
      <c r="O135" s="866"/>
      <c r="P135" s="866"/>
      <c r="Q135" s="866"/>
      <c r="R135" s="866"/>
      <c r="S135" s="130"/>
      <c r="T135" s="134"/>
      <c r="U135" s="126"/>
      <c r="V135" s="130"/>
      <c r="BG135" s="150"/>
      <c r="BK135" s="153"/>
      <c r="BL135" s="154"/>
    </row>
    <row r="136" spans="4:64" s="141" customFormat="1" ht="20.25" customHeight="1">
      <c r="D136" s="866"/>
      <c r="E136" s="866"/>
      <c r="F136" s="866"/>
      <c r="G136" s="866"/>
      <c r="H136" s="866"/>
      <c r="I136" s="866"/>
      <c r="J136" s="866"/>
      <c r="K136" s="866"/>
      <c r="L136" s="866"/>
      <c r="M136" s="866"/>
      <c r="N136" s="866"/>
      <c r="O136" s="866"/>
      <c r="P136" s="866"/>
      <c r="Q136" s="866"/>
      <c r="R136" s="866"/>
      <c r="S136" s="130"/>
      <c r="T136" s="134"/>
      <c r="U136" s="126"/>
      <c r="V136" s="130"/>
      <c r="BG136" s="150"/>
      <c r="BK136" s="153"/>
      <c r="BL136" s="154"/>
    </row>
    <row r="137" spans="4:64" s="141" customFormat="1" ht="20.25" customHeight="1">
      <c r="D137" s="866"/>
      <c r="E137" s="866"/>
      <c r="F137" s="866"/>
      <c r="G137" s="866"/>
      <c r="H137" s="866"/>
      <c r="I137" s="866"/>
      <c r="J137" s="866"/>
      <c r="K137" s="866"/>
      <c r="L137" s="866"/>
      <c r="M137" s="866"/>
      <c r="N137" s="866"/>
      <c r="O137" s="866"/>
      <c r="P137" s="866"/>
      <c r="Q137" s="866"/>
      <c r="R137" s="866"/>
      <c r="S137" s="130"/>
      <c r="T137" s="134"/>
      <c r="U137" s="126"/>
      <c r="V137" s="130"/>
      <c r="BG137" s="150"/>
      <c r="BK137" s="151"/>
      <c r="BL137" s="152"/>
    </row>
    <row r="138" spans="4:64" s="141" customFormat="1" ht="20.25" customHeight="1">
      <c r="D138" s="866"/>
      <c r="E138" s="866"/>
      <c r="F138" s="866"/>
      <c r="G138" s="866"/>
      <c r="H138" s="866"/>
      <c r="I138" s="866"/>
      <c r="J138" s="866"/>
      <c r="K138" s="866"/>
      <c r="L138" s="866"/>
      <c r="M138" s="866"/>
      <c r="N138" s="866"/>
      <c r="O138" s="866"/>
      <c r="P138" s="866"/>
      <c r="Q138" s="866"/>
      <c r="R138" s="866"/>
      <c r="S138" s="130"/>
      <c r="T138" s="134"/>
      <c r="U138" s="126"/>
      <c r="V138" s="130"/>
      <c r="BG138" s="150"/>
      <c r="BK138" s="151"/>
      <c r="BL138" s="152"/>
    </row>
    <row r="139" spans="4:64" s="141" customFormat="1" ht="20.25" customHeight="1">
      <c r="D139" s="866"/>
      <c r="E139" s="866"/>
      <c r="F139" s="866"/>
      <c r="G139" s="866"/>
      <c r="H139" s="866"/>
      <c r="I139" s="866"/>
      <c r="J139" s="866"/>
      <c r="K139" s="866"/>
      <c r="L139" s="866"/>
      <c r="M139" s="866"/>
      <c r="N139" s="866"/>
      <c r="O139" s="866"/>
      <c r="P139" s="866"/>
      <c r="Q139" s="866"/>
      <c r="R139" s="866"/>
      <c r="S139" s="130"/>
      <c r="T139" s="134"/>
      <c r="U139" s="126"/>
      <c r="V139" s="130"/>
      <c r="BG139" s="150"/>
      <c r="BK139" s="153"/>
      <c r="BL139" s="154"/>
    </row>
    <row r="140" spans="4:64" s="141" customFormat="1" ht="20.25" customHeight="1">
      <c r="D140" s="866"/>
      <c r="E140" s="866"/>
      <c r="F140" s="866"/>
      <c r="G140" s="866"/>
      <c r="H140" s="866"/>
      <c r="I140" s="866"/>
      <c r="J140" s="866"/>
      <c r="K140" s="866"/>
      <c r="L140" s="866"/>
      <c r="M140" s="866"/>
      <c r="N140" s="866"/>
      <c r="O140" s="866"/>
      <c r="P140" s="866"/>
      <c r="Q140" s="866"/>
      <c r="R140" s="866"/>
      <c r="S140" s="130"/>
      <c r="T140" s="134"/>
      <c r="U140" s="126"/>
      <c r="V140" s="130"/>
      <c r="BG140" s="150"/>
      <c r="BK140" s="153"/>
      <c r="BL140" s="154"/>
    </row>
    <row r="141" spans="4:64" s="141" customFormat="1" ht="20.25" customHeight="1">
      <c r="D141" s="866"/>
      <c r="E141" s="866"/>
      <c r="F141" s="866"/>
      <c r="G141" s="866"/>
      <c r="H141" s="866"/>
      <c r="I141" s="866"/>
      <c r="J141" s="866"/>
      <c r="K141" s="866"/>
      <c r="L141" s="866"/>
      <c r="M141" s="866"/>
      <c r="N141" s="866"/>
      <c r="O141" s="866"/>
      <c r="P141" s="866"/>
      <c r="Q141" s="866"/>
      <c r="R141" s="866"/>
      <c r="S141" s="130"/>
      <c r="T141" s="134"/>
      <c r="U141" s="126"/>
      <c r="V141" s="130"/>
      <c r="BG141" s="150"/>
      <c r="BK141" s="151"/>
      <c r="BL141" s="152"/>
    </row>
    <row r="142" spans="4:64" s="141" customFormat="1" ht="20.25" customHeight="1">
      <c r="D142" s="866"/>
      <c r="E142" s="866"/>
      <c r="F142" s="866"/>
      <c r="G142" s="866"/>
      <c r="H142" s="866"/>
      <c r="I142" s="866"/>
      <c r="J142" s="866"/>
      <c r="K142" s="866"/>
      <c r="L142" s="866"/>
      <c r="M142" s="866"/>
      <c r="N142" s="866"/>
      <c r="O142" s="866"/>
      <c r="P142" s="866"/>
      <c r="Q142" s="866"/>
      <c r="R142" s="866"/>
      <c r="S142" s="130"/>
      <c r="T142" s="134"/>
      <c r="U142" s="126"/>
      <c r="V142" s="130"/>
      <c r="BG142" s="150"/>
      <c r="BK142" s="151"/>
      <c r="BL142" s="152"/>
    </row>
    <row r="143" spans="4:64" s="141" customFormat="1" ht="20.25" customHeight="1">
      <c r="D143" s="866"/>
      <c r="E143" s="866"/>
      <c r="F143" s="866"/>
      <c r="G143" s="866"/>
      <c r="H143" s="866"/>
      <c r="I143" s="866"/>
      <c r="J143" s="866"/>
      <c r="K143" s="866"/>
      <c r="L143" s="866"/>
      <c r="M143" s="866"/>
      <c r="N143" s="866"/>
      <c r="O143" s="866"/>
      <c r="P143" s="866"/>
      <c r="Q143" s="866"/>
      <c r="R143" s="866"/>
      <c r="S143" s="130"/>
      <c r="T143" s="134"/>
      <c r="U143" s="126"/>
      <c r="V143" s="130"/>
      <c r="BG143" s="150"/>
      <c r="BK143" s="153"/>
      <c r="BL143" s="154"/>
    </row>
    <row r="144" spans="4:64" s="141" customFormat="1" ht="20.25" customHeight="1">
      <c r="D144" s="866"/>
      <c r="E144" s="866"/>
      <c r="F144" s="866"/>
      <c r="G144" s="866"/>
      <c r="H144" s="866"/>
      <c r="I144" s="866"/>
      <c r="J144" s="866"/>
      <c r="K144" s="866"/>
      <c r="L144" s="866"/>
      <c r="M144" s="866"/>
      <c r="N144" s="866"/>
      <c r="O144" s="866"/>
      <c r="P144" s="866"/>
      <c r="Q144" s="866"/>
      <c r="R144" s="866"/>
      <c r="S144" s="130"/>
      <c r="T144" s="134"/>
      <c r="U144" s="126"/>
      <c r="V144" s="130"/>
      <c r="BG144" s="150"/>
      <c r="BK144" s="153"/>
      <c r="BL144" s="154"/>
    </row>
    <row r="145" spans="4:64" s="141" customFormat="1" ht="20.25" customHeight="1">
      <c r="D145" s="866"/>
      <c r="E145" s="866"/>
      <c r="F145" s="866"/>
      <c r="G145" s="866"/>
      <c r="H145" s="866"/>
      <c r="I145" s="866"/>
      <c r="J145" s="866"/>
      <c r="K145" s="866"/>
      <c r="L145" s="866"/>
      <c r="M145" s="866"/>
      <c r="N145" s="866"/>
      <c r="O145" s="866"/>
      <c r="P145" s="866"/>
      <c r="Q145" s="866"/>
      <c r="R145" s="866"/>
      <c r="S145" s="130"/>
      <c r="T145" s="134"/>
      <c r="U145" s="126"/>
      <c r="V145" s="130"/>
      <c r="BG145" s="150"/>
      <c r="BK145" s="151"/>
      <c r="BL145" s="152"/>
    </row>
    <row r="146" spans="4:64" s="141" customFormat="1" ht="20.25" customHeight="1">
      <c r="D146" s="866"/>
      <c r="E146" s="866"/>
      <c r="F146" s="866"/>
      <c r="G146" s="866"/>
      <c r="H146" s="866"/>
      <c r="I146" s="866"/>
      <c r="J146" s="866"/>
      <c r="K146" s="866"/>
      <c r="L146" s="866"/>
      <c r="M146" s="866"/>
      <c r="N146" s="866"/>
      <c r="O146" s="866"/>
      <c r="P146" s="866"/>
      <c r="Q146" s="866"/>
      <c r="R146" s="866"/>
      <c r="S146" s="130"/>
      <c r="T146" s="134"/>
      <c r="U146" s="126"/>
      <c r="V146" s="130"/>
      <c r="BG146" s="150"/>
      <c r="BK146" s="151"/>
      <c r="BL146" s="152"/>
    </row>
    <row r="147" spans="4:64" s="141" customFormat="1" ht="20.25" customHeight="1">
      <c r="D147" s="866"/>
      <c r="E147" s="866"/>
      <c r="F147" s="866"/>
      <c r="G147" s="866"/>
      <c r="H147" s="866"/>
      <c r="I147" s="866"/>
      <c r="J147" s="866"/>
      <c r="K147" s="866"/>
      <c r="L147" s="866"/>
      <c r="M147" s="866"/>
      <c r="N147" s="866"/>
      <c r="O147" s="866"/>
      <c r="P147" s="866"/>
      <c r="Q147" s="866"/>
      <c r="R147" s="866"/>
      <c r="S147" s="155"/>
      <c r="T147" s="156"/>
      <c r="BG147" s="150"/>
      <c r="BK147" s="153"/>
      <c r="BL147" s="154"/>
    </row>
    <row r="148" spans="4:20" ht="20.25" customHeight="1"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</row>
    <row r="149" spans="4:20" ht="20.25" customHeight="1"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</row>
    <row r="150" spans="4:20" ht="20.25" customHeight="1"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</row>
    <row r="151" spans="4:20" ht="20.25" customHeight="1"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</row>
    <row r="152" spans="4:20" ht="20.25" customHeight="1"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</row>
    <row r="153" spans="4:20" ht="20.25" customHeight="1"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</row>
    <row r="154" spans="4:20" ht="20.25" customHeight="1"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</row>
    <row r="155" spans="4:20" ht="20.25" customHeight="1"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</row>
    <row r="156" spans="4:20" ht="20.25" customHeight="1"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</row>
    <row r="157" spans="4:20" ht="20.25" customHeight="1"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</row>
    <row r="158" spans="4:20" ht="20.25" customHeight="1"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</row>
    <row r="159" spans="4:20" ht="20.25" customHeight="1"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</row>
    <row r="160" spans="4:20" ht="20.25" customHeight="1"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</row>
    <row r="161" spans="4:20" ht="20.25" customHeight="1"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</row>
  </sheetData>
  <sheetProtection password="CFBF" sheet="1" selectLockedCells="1"/>
  <mergeCells count="488">
    <mergeCell ref="B75:AZ75"/>
    <mergeCell ref="B76:AZ76"/>
    <mergeCell ref="B77:AZ77"/>
    <mergeCell ref="D82:AU82"/>
    <mergeCell ref="L88:AH88"/>
    <mergeCell ref="B97:R99"/>
    <mergeCell ref="S97:AH99"/>
    <mergeCell ref="AI97:AZ99"/>
    <mergeCell ref="B90:S93"/>
    <mergeCell ref="T90:AZ93"/>
    <mergeCell ref="T7:AF8"/>
    <mergeCell ref="AG7:AS8"/>
    <mergeCell ref="B74:AZ74"/>
    <mergeCell ref="T9:U10"/>
    <mergeCell ref="V9:Y10"/>
    <mergeCell ref="Z9:AF10"/>
    <mergeCell ref="AG9:AH10"/>
    <mergeCell ref="AI9:AL10"/>
    <mergeCell ref="AM9:AS10"/>
    <mergeCell ref="AT7:AZ10"/>
    <mergeCell ref="A1:BA2"/>
    <mergeCell ref="F4:AS4"/>
    <mergeCell ref="B7:C10"/>
    <mergeCell ref="D7:S10"/>
    <mergeCell ref="B11:C13"/>
    <mergeCell ref="B100:R102"/>
    <mergeCell ref="D11:S13"/>
    <mergeCell ref="T11:U11"/>
    <mergeCell ref="V11:Y11"/>
    <mergeCell ref="Z11:AF11"/>
    <mergeCell ref="AG11:AH11"/>
    <mergeCell ref="AI11:AL11"/>
    <mergeCell ref="AM11:AS11"/>
    <mergeCell ref="AT11:AZ13"/>
    <mergeCell ref="T12:U12"/>
    <mergeCell ref="V12:Y12"/>
    <mergeCell ref="Z12:AF12"/>
    <mergeCell ref="AG12:AH12"/>
    <mergeCell ref="AI12:AL12"/>
    <mergeCell ref="AM12:AS12"/>
    <mergeCell ref="T13:U13"/>
    <mergeCell ref="V13:Y13"/>
    <mergeCell ref="Z13:AF13"/>
    <mergeCell ref="AG13:AH13"/>
    <mergeCell ref="AI13:AL13"/>
    <mergeCell ref="AM13:AS13"/>
    <mergeCell ref="B14:C16"/>
    <mergeCell ref="D14:S16"/>
    <mergeCell ref="T14:U14"/>
    <mergeCell ref="V14:Y14"/>
    <mergeCell ref="Z14:AF14"/>
    <mergeCell ref="AG14:AH14"/>
    <mergeCell ref="V16:Y16"/>
    <mergeCell ref="Z16:AF16"/>
    <mergeCell ref="AG16:AH16"/>
    <mergeCell ref="AI14:AL14"/>
    <mergeCell ref="AM14:AS14"/>
    <mergeCell ref="AT14:AZ16"/>
    <mergeCell ref="T15:U15"/>
    <mergeCell ref="V15:Y15"/>
    <mergeCell ref="Z15:AF15"/>
    <mergeCell ref="AG15:AH15"/>
    <mergeCell ref="AI15:AL15"/>
    <mergeCell ref="AM15:AS15"/>
    <mergeCell ref="T16:U16"/>
    <mergeCell ref="AI16:AL16"/>
    <mergeCell ref="AM16:AS16"/>
    <mergeCell ref="B17:C19"/>
    <mergeCell ref="D17:S19"/>
    <mergeCell ref="T17:U17"/>
    <mergeCell ref="V17:Y17"/>
    <mergeCell ref="Z17:AF17"/>
    <mergeCell ref="AG17:AH17"/>
    <mergeCell ref="AI17:AL17"/>
    <mergeCell ref="AM17:AS17"/>
    <mergeCell ref="AT17:AZ19"/>
    <mergeCell ref="T18:U18"/>
    <mergeCell ref="V18:Y18"/>
    <mergeCell ref="Z18:AF18"/>
    <mergeCell ref="AG18:AH18"/>
    <mergeCell ref="AI18:AL18"/>
    <mergeCell ref="AM18:AS18"/>
    <mergeCell ref="T19:U19"/>
    <mergeCell ref="V19:Y19"/>
    <mergeCell ref="Z19:AF19"/>
    <mergeCell ref="AG19:AH19"/>
    <mergeCell ref="AI19:AL19"/>
    <mergeCell ref="AM19:AS19"/>
    <mergeCell ref="B20:C22"/>
    <mergeCell ref="D20:S22"/>
    <mergeCell ref="T20:U20"/>
    <mergeCell ref="V20:Y20"/>
    <mergeCell ref="Z20:AF20"/>
    <mergeCell ref="AG20:AH20"/>
    <mergeCell ref="AI20:AL20"/>
    <mergeCell ref="AM20:AS20"/>
    <mergeCell ref="AT20:AZ22"/>
    <mergeCell ref="T21:U21"/>
    <mergeCell ref="V21:Y21"/>
    <mergeCell ref="Z21:AF21"/>
    <mergeCell ref="AG21:AH21"/>
    <mergeCell ref="AI21:AL21"/>
    <mergeCell ref="AM21:AS21"/>
    <mergeCell ref="T22:U22"/>
    <mergeCell ref="V22:Y22"/>
    <mergeCell ref="Z22:AF22"/>
    <mergeCell ref="AG22:AH22"/>
    <mergeCell ref="AI22:AL22"/>
    <mergeCell ref="AM22:AS22"/>
    <mergeCell ref="B23:C25"/>
    <mergeCell ref="D23:S25"/>
    <mergeCell ref="T23:U23"/>
    <mergeCell ref="V23:Y23"/>
    <mergeCell ref="Z23:AF23"/>
    <mergeCell ref="AG23:AH23"/>
    <mergeCell ref="AI23:AL23"/>
    <mergeCell ref="AM23:AS23"/>
    <mergeCell ref="AT23:AZ25"/>
    <mergeCell ref="T24:U24"/>
    <mergeCell ref="V24:Y24"/>
    <mergeCell ref="Z24:AF24"/>
    <mergeCell ref="AG24:AH24"/>
    <mergeCell ref="AI24:AL24"/>
    <mergeCell ref="AM24:AS24"/>
    <mergeCell ref="T25:U25"/>
    <mergeCell ref="V25:Y25"/>
    <mergeCell ref="Z25:AF25"/>
    <mergeCell ref="AG25:AH25"/>
    <mergeCell ref="AI25:AL25"/>
    <mergeCell ref="AM25:AS25"/>
    <mergeCell ref="B26:C28"/>
    <mergeCell ref="D26:S28"/>
    <mergeCell ref="T26:U26"/>
    <mergeCell ref="V26:Y26"/>
    <mergeCell ref="Z26:AF26"/>
    <mergeCell ref="AG26:AH26"/>
    <mergeCell ref="AI26:AL26"/>
    <mergeCell ref="AM26:AS26"/>
    <mergeCell ref="AT26:AZ28"/>
    <mergeCell ref="T27:U27"/>
    <mergeCell ref="V27:Y27"/>
    <mergeCell ref="Z27:AF27"/>
    <mergeCell ref="AG27:AH27"/>
    <mergeCell ref="AI27:AL27"/>
    <mergeCell ref="AM27:AS27"/>
    <mergeCell ref="T28:U28"/>
    <mergeCell ref="V28:Y28"/>
    <mergeCell ref="Z28:AF28"/>
    <mergeCell ref="AG28:AH28"/>
    <mergeCell ref="AI28:AL28"/>
    <mergeCell ref="AM28:AS28"/>
    <mergeCell ref="B29:C31"/>
    <mergeCell ref="D29:S31"/>
    <mergeCell ref="T29:U29"/>
    <mergeCell ref="V29:Y29"/>
    <mergeCell ref="Z29:AF29"/>
    <mergeCell ref="AG29:AH29"/>
    <mergeCell ref="V31:Y31"/>
    <mergeCell ref="Z31:AF31"/>
    <mergeCell ref="AG31:AH31"/>
    <mergeCell ref="AI29:AL29"/>
    <mergeCell ref="AM29:AS29"/>
    <mergeCell ref="AT29:AZ31"/>
    <mergeCell ref="T30:U30"/>
    <mergeCell ref="V30:Y30"/>
    <mergeCell ref="Z30:AF30"/>
    <mergeCell ref="AG30:AH30"/>
    <mergeCell ref="AI30:AL30"/>
    <mergeCell ref="AM30:AS30"/>
    <mergeCell ref="T31:U31"/>
    <mergeCell ref="AI31:AL31"/>
    <mergeCell ref="AM31:AS31"/>
    <mergeCell ref="B32:C34"/>
    <mergeCell ref="D32:S34"/>
    <mergeCell ref="T32:U32"/>
    <mergeCell ref="V32:Y32"/>
    <mergeCell ref="Z32:AF32"/>
    <mergeCell ref="AG32:AH32"/>
    <mergeCell ref="AI32:AL32"/>
    <mergeCell ref="AM32:AS32"/>
    <mergeCell ref="AT32:AZ34"/>
    <mergeCell ref="T33:U33"/>
    <mergeCell ref="V33:Y33"/>
    <mergeCell ref="Z33:AF33"/>
    <mergeCell ref="AG33:AH33"/>
    <mergeCell ref="AI33:AL33"/>
    <mergeCell ref="AM33:AS33"/>
    <mergeCell ref="T34:U34"/>
    <mergeCell ref="V34:Y34"/>
    <mergeCell ref="Z34:AF34"/>
    <mergeCell ref="AG34:AH34"/>
    <mergeCell ref="AI34:AL34"/>
    <mergeCell ref="AM34:AS34"/>
    <mergeCell ref="B35:C37"/>
    <mergeCell ref="D35:S37"/>
    <mergeCell ref="T35:U35"/>
    <mergeCell ref="V35:Y35"/>
    <mergeCell ref="Z35:AF35"/>
    <mergeCell ref="AG35:AH35"/>
    <mergeCell ref="AI35:AL35"/>
    <mergeCell ref="AM35:AS35"/>
    <mergeCell ref="AT35:AZ37"/>
    <mergeCell ref="T36:U36"/>
    <mergeCell ref="V36:Y36"/>
    <mergeCell ref="Z36:AF36"/>
    <mergeCell ref="AG36:AH36"/>
    <mergeCell ref="AI36:AL36"/>
    <mergeCell ref="AM36:AS36"/>
    <mergeCell ref="T37:U37"/>
    <mergeCell ref="V37:Y37"/>
    <mergeCell ref="Z37:AF37"/>
    <mergeCell ref="AG37:AH37"/>
    <mergeCell ref="AI37:AL37"/>
    <mergeCell ref="AM37:AS37"/>
    <mergeCell ref="B38:C40"/>
    <mergeCell ref="D38:S40"/>
    <mergeCell ref="T38:U38"/>
    <mergeCell ref="V38:Y38"/>
    <mergeCell ref="Z38:AF38"/>
    <mergeCell ref="AG38:AH38"/>
    <mergeCell ref="AI38:AL38"/>
    <mergeCell ref="AM38:AS38"/>
    <mergeCell ref="AT38:AZ40"/>
    <mergeCell ref="T39:U39"/>
    <mergeCell ref="V39:Y39"/>
    <mergeCell ref="Z39:AF39"/>
    <mergeCell ref="AG39:AH39"/>
    <mergeCell ref="AI39:AL39"/>
    <mergeCell ref="AM39:AS39"/>
    <mergeCell ref="T40:U40"/>
    <mergeCell ref="AI40:AL40"/>
    <mergeCell ref="AM40:AS40"/>
    <mergeCell ref="B71:S73"/>
    <mergeCell ref="T71:Y73"/>
    <mergeCell ref="Z71:AF73"/>
    <mergeCell ref="AG71:AL73"/>
    <mergeCell ref="AM71:AS73"/>
    <mergeCell ref="B41:C43"/>
    <mergeCell ref="Z41:AF41"/>
    <mergeCell ref="AG41:AH41"/>
    <mergeCell ref="S109:AH111"/>
    <mergeCell ref="Z42:AF42"/>
    <mergeCell ref="AG42:AH42"/>
    <mergeCell ref="V40:Y40"/>
    <mergeCell ref="Z40:AF40"/>
    <mergeCell ref="AG40:AH40"/>
    <mergeCell ref="Z43:AF43"/>
    <mergeCell ref="AG43:AH43"/>
    <mergeCell ref="AG45:AH45"/>
    <mergeCell ref="AG48:AH48"/>
    <mergeCell ref="B103:R105"/>
    <mergeCell ref="S100:AH102"/>
    <mergeCell ref="AI100:AZ102"/>
    <mergeCell ref="S103:AH105"/>
    <mergeCell ref="AI103:AZ105"/>
    <mergeCell ref="S106:AH108"/>
    <mergeCell ref="B106:R108"/>
    <mergeCell ref="B109:R111"/>
    <mergeCell ref="B112:R114"/>
    <mergeCell ref="D126:R126"/>
    <mergeCell ref="D127:R127"/>
    <mergeCell ref="D128:R128"/>
    <mergeCell ref="D129:R129"/>
    <mergeCell ref="D135:R135"/>
    <mergeCell ref="D136:R136"/>
    <mergeCell ref="D137:R137"/>
    <mergeCell ref="D138:R138"/>
    <mergeCell ref="B116:AZ116"/>
    <mergeCell ref="D131:R131"/>
    <mergeCell ref="D132:R132"/>
    <mergeCell ref="D133:R133"/>
    <mergeCell ref="D134:R134"/>
    <mergeCell ref="D130:R130"/>
    <mergeCell ref="D139:R139"/>
    <mergeCell ref="D140:R140"/>
    <mergeCell ref="D141:R141"/>
    <mergeCell ref="D142:R142"/>
    <mergeCell ref="D143:R143"/>
    <mergeCell ref="D144:R144"/>
    <mergeCell ref="D145:R145"/>
    <mergeCell ref="D146:R146"/>
    <mergeCell ref="D147:R147"/>
    <mergeCell ref="D41:S43"/>
    <mergeCell ref="T41:U41"/>
    <mergeCell ref="V41:Y41"/>
    <mergeCell ref="T42:U42"/>
    <mergeCell ref="V42:Y42"/>
    <mergeCell ref="V43:Y43"/>
    <mergeCell ref="T45:U45"/>
    <mergeCell ref="AI41:AL41"/>
    <mergeCell ref="AM41:AS41"/>
    <mergeCell ref="AT41:AZ43"/>
    <mergeCell ref="AI42:AL42"/>
    <mergeCell ref="AM42:AS42"/>
    <mergeCell ref="S112:AH114"/>
    <mergeCell ref="AI106:AZ108"/>
    <mergeCell ref="AI109:AZ111"/>
    <mergeCell ref="AI112:AZ114"/>
    <mergeCell ref="T43:U43"/>
    <mergeCell ref="AI43:AL43"/>
    <mergeCell ref="AM43:AS43"/>
    <mergeCell ref="B44:C46"/>
    <mergeCell ref="D44:S46"/>
    <mergeCell ref="T44:U44"/>
    <mergeCell ref="V44:Y44"/>
    <mergeCell ref="Z44:AF44"/>
    <mergeCell ref="AG44:AH44"/>
    <mergeCell ref="V45:Y45"/>
    <mergeCell ref="Z45:AF45"/>
    <mergeCell ref="AI44:AL44"/>
    <mergeCell ref="AM44:AS44"/>
    <mergeCell ref="AT44:AZ46"/>
    <mergeCell ref="AI45:AL45"/>
    <mergeCell ref="AM45:AS45"/>
    <mergeCell ref="T46:U46"/>
    <mergeCell ref="V46:Y46"/>
    <mergeCell ref="Z46:AF46"/>
    <mergeCell ref="AG46:AH46"/>
    <mergeCell ref="AI46:AL46"/>
    <mergeCell ref="AM46:AS46"/>
    <mergeCell ref="B47:C49"/>
    <mergeCell ref="D47:S49"/>
    <mergeCell ref="T47:U47"/>
    <mergeCell ref="V47:Y47"/>
    <mergeCell ref="Z47:AF47"/>
    <mergeCell ref="AG47:AH47"/>
    <mergeCell ref="T48:U48"/>
    <mergeCell ref="V48:Y48"/>
    <mergeCell ref="Z48:AF48"/>
    <mergeCell ref="AI47:AL47"/>
    <mergeCell ref="AM47:AS47"/>
    <mergeCell ref="AT47:AZ49"/>
    <mergeCell ref="AI48:AL48"/>
    <mergeCell ref="AM48:AS48"/>
    <mergeCell ref="T49:U49"/>
    <mergeCell ref="V49:Y49"/>
    <mergeCell ref="Z49:AF49"/>
    <mergeCell ref="AG49:AH49"/>
    <mergeCell ref="AI49:AL49"/>
    <mergeCell ref="AM49:AS49"/>
    <mergeCell ref="B50:C52"/>
    <mergeCell ref="D50:S52"/>
    <mergeCell ref="T50:U50"/>
    <mergeCell ref="V50:Y50"/>
    <mergeCell ref="Z50:AF50"/>
    <mergeCell ref="AG50:AH50"/>
    <mergeCell ref="T51:U51"/>
    <mergeCell ref="V51:Y51"/>
    <mergeCell ref="Z51:AF51"/>
    <mergeCell ref="AG51:AH51"/>
    <mergeCell ref="AI50:AL50"/>
    <mergeCell ref="AM50:AS50"/>
    <mergeCell ref="AT50:AZ52"/>
    <mergeCell ref="AI51:AL51"/>
    <mergeCell ref="AM51:AS51"/>
    <mergeCell ref="T52:U52"/>
    <mergeCell ref="V52:Y52"/>
    <mergeCell ref="Z52:AF52"/>
    <mergeCell ref="AG52:AH52"/>
    <mergeCell ref="AI52:AL52"/>
    <mergeCell ref="AM52:AS52"/>
    <mergeCell ref="B53:C55"/>
    <mergeCell ref="D53:S55"/>
    <mergeCell ref="T53:U53"/>
    <mergeCell ref="V53:Y53"/>
    <mergeCell ref="Z53:AF53"/>
    <mergeCell ref="AG53:AH53"/>
    <mergeCell ref="T54:U54"/>
    <mergeCell ref="V54:Y54"/>
    <mergeCell ref="Z54:AF54"/>
    <mergeCell ref="AG54:AH54"/>
    <mergeCell ref="AI53:AL53"/>
    <mergeCell ref="AM53:AS53"/>
    <mergeCell ref="AT53:AZ55"/>
    <mergeCell ref="AI54:AL54"/>
    <mergeCell ref="AM54:AS54"/>
    <mergeCell ref="T55:U55"/>
    <mergeCell ref="V55:Y55"/>
    <mergeCell ref="Z55:AF55"/>
    <mergeCell ref="AG55:AH55"/>
    <mergeCell ref="AI55:AL55"/>
    <mergeCell ref="AM55:AS55"/>
    <mergeCell ref="B56:C58"/>
    <mergeCell ref="D56:S58"/>
    <mergeCell ref="T56:U56"/>
    <mergeCell ref="V56:Y56"/>
    <mergeCell ref="Z56:AF56"/>
    <mergeCell ref="AG56:AH56"/>
    <mergeCell ref="T57:U57"/>
    <mergeCell ref="V57:Y57"/>
    <mergeCell ref="Z57:AF57"/>
    <mergeCell ref="AG57:AH57"/>
    <mergeCell ref="AI56:AL56"/>
    <mergeCell ref="AM56:AS56"/>
    <mergeCell ref="AT56:AZ58"/>
    <mergeCell ref="AI57:AL57"/>
    <mergeCell ref="AM57:AS57"/>
    <mergeCell ref="T58:U58"/>
    <mergeCell ref="V58:Y58"/>
    <mergeCell ref="Z58:AF58"/>
    <mergeCell ref="AG58:AH58"/>
    <mergeCell ref="AI58:AL58"/>
    <mergeCell ref="AM58:AS58"/>
    <mergeCell ref="B59:C61"/>
    <mergeCell ref="D59:S61"/>
    <mergeCell ref="T59:U59"/>
    <mergeCell ref="V59:Y59"/>
    <mergeCell ref="Z59:AF59"/>
    <mergeCell ref="AG59:AH59"/>
    <mergeCell ref="T60:U60"/>
    <mergeCell ref="V60:Y60"/>
    <mergeCell ref="Z60:AF60"/>
    <mergeCell ref="AG60:AH60"/>
    <mergeCell ref="AI59:AL59"/>
    <mergeCell ref="AM59:AS59"/>
    <mergeCell ref="AT59:AZ61"/>
    <mergeCell ref="AI60:AL60"/>
    <mergeCell ref="AM60:AS60"/>
    <mergeCell ref="T61:U61"/>
    <mergeCell ref="V61:Y61"/>
    <mergeCell ref="Z61:AF61"/>
    <mergeCell ref="AG61:AH61"/>
    <mergeCell ref="AI61:AL61"/>
    <mergeCell ref="AM61:AS61"/>
    <mergeCell ref="B62:C64"/>
    <mergeCell ref="D62:S64"/>
    <mergeCell ref="T62:U62"/>
    <mergeCell ref="V62:Y62"/>
    <mergeCell ref="Z62:AF62"/>
    <mergeCell ref="AG62:AH62"/>
    <mergeCell ref="T63:U63"/>
    <mergeCell ref="V63:Y63"/>
    <mergeCell ref="Z63:AF63"/>
    <mergeCell ref="AG63:AH63"/>
    <mergeCell ref="AI62:AL62"/>
    <mergeCell ref="AM62:AS62"/>
    <mergeCell ref="AT62:AZ64"/>
    <mergeCell ref="AI63:AL63"/>
    <mergeCell ref="AM63:AS63"/>
    <mergeCell ref="T64:U64"/>
    <mergeCell ref="V64:Y64"/>
    <mergeCell ref="Z64:AF64"/>
    <mergeCell ref="AG64:AH64"/>
    <mergeCell ref="AI64:AL64"/>
    <mergeCell ref="AM64:AS64"/>
    <mergeCell ref="B65:C67"/>
    <mergeCell ref="D65:S67"/>
    <mergeCell ref="T65:U65"/>
    <mergeCell ref="V65:Y65"/>
    <mergeCell ref="Z65:AF65"/>
    <mergeCell ref="AG65:AH65"/>
    <mergeCell ref="T66:U66"/>
    <mergeCell ref="V66:Y66"/>
    <mergeCell ref="Z66:AF66"/>
    <mergeCell ref="AG66:AH66"/>
    <mergeCell ref="AI65:AL65"/>
    <mergeCell ref="AM65:AS65"/>
    <mergeCell ref="AT65:AZ67"/>
    <mergeCell ref="AI66:AL66"/>
    <mergeCell ref="AM66:AS66"/>
    <mergeCell ref="T67:U67"/>
    <mergeCell ref="V67:Y67"/>
    <mergeCell ref="Z67:AF67"/>
    <mergeCell ref="AG67:AH67"/>
    <mergeCell ref="AI67:AL67"/>
    <mergeCell ref="AM67:AS67"/>
    <mergeCell ref="B68:C70"/>
    <mergeCell ref="D68:S70"/>
    <mergeCell ref="T68:U68"/>
    <mergeCell ref="V68:Y68"/>
    <mergeCell ref="Z68:AF68"/>
    <mergeCell ref="AG68:AH68"/>
    <mergeCell ref="T69:U69"/>
    <mergeCell ref="V69:Y69"/>
    <mergeCell ref="Z69:AF69"/>
    <mergeCell ref="AG69:AH69"/>
    <mergeCell ref="AI68:AL68"/>
    <mergeCell ref="AM68:AS68"/>
    <mergeCell ref="AT68:AZ70"/>
    <mergeCell ref="AI69:AL69"/>
    <mergeCell ref="AM69:AS69"/>
    <mergeCell ref="AT71:AZ73"/>
    <mergeCell ref="T70:U70"/>
    <mergeCell ref="V70:Y70"/>
    <mergeCell ref="Z70:AF70"/>
    <mergeCell ref="AG70:AH70"/>
    <mergeCell ref="AI70:AL70"/>
    <mergeCell ref="AM70:AS7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3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2"/>
  <sheetViews>
    <sheetView showGridLines="0" view="pageBreakPreview" zoomScale="55" zoomScaleNormal="55" zoomScaleSheetLayoutView="55" zoomScalePageLayoutView="50" workbookViewId="0" topLeftCell="A1">
      <selection activeCell="AW83" sqref="AW83:BE84"/>
    </sheetView>
  </sheetViews>
  <sheetFormatPr defaultColWidth="3.8515625" defaultRowHeight="20.25" customHeight="1"/>
  <cols>
    <col min="1" max="48" width="3.8515625" style="82" customWidth="1"/>
    <col min="49" max="49" width="5.00390625" style="82" customWidth="1"/>
    <col min="50" max="54" width="3.8515625" style="82" customWidth="1"/>
    <col min="55" max="55" width="4.7109375" style="82" customWidth="1"/>
    <col min="56" max="56" width="3.8515625" style="82" customWidth="1"/>
    <col min="57" max="57" width="3.8515625" style="80" customWidth="1"/>
    <col min="58" max="60" width="3.8515625" style="82" customWidth="1"/>
    <col min="61" max="61" width="5.57421875" style="82" customWidth="1"/>
    <col min="62" max="65" width="3.8515625" style="82" customWidth="1"/>
    <col min="66" max="16384" width="3.8515625" style="82" customWidth="1"/>
  </cols>
  <sheetData>
    <row r="1" spans="1:67" s="104" customFormat="1" ht="30">
      <c r="A1" s="768" t="s">
        <v>457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  <c r="BF1" s="768"/>
      <c r="BG1" s="768"/>
      <c r="BH1" s="768"/>
      <c r="BI1" s="768"/>
      <c r="BJ1" s="768"/>
      <c r="BK1" s="768"/>
      <c r="BL1" s="768"/>
      <c r="BM1" s="768"/>
      <c r="BN1" s="768"/>
      <c r="BO1" s="103"/>
    </row>
    <row r="2" spans="1:67" s="104" customFormat="1" ht="30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103"/>
    </row>
    <row r="3" spans="1:2" s="1" customFormat="1" ht="20.25" customHeight="1">
      <c r="A3" s="82"/>
      <c r="B3" s="82"/>
    </row>
    <row r="4" spans="1:66" s="39" customFormat="1" ht="20.25" customHeight="1">
      <c r="A4" s="105" t="s">
        <v>551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69"/>
      <c r="AL4" s="69"/>
      <c r="AM4" s="10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57" s="3" customFormat="1" ht="20.25" customHeight="1">
      <c r="A5" s="2"/>
      <c r="B5" s="158"/>
      <c r="BE5" s="71"/>
    </row>
    <row r="6" spans="1:65" s="3" customFormat="1" ht="20.25" customHeight="1">
      <c r="A6" s="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</row>
    <row r="7" spans="1:65" s="112" customFormat="1" ht="20.25" customHeight="1">
      <c r="A7" s="111"/>
      <c r="B7" s="957"/>
      <c r="C7" s="957"/>
      <c r="D7" s="959" t="s">
        <v>553</v>
      </c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0"/>
      <c r="AH7" s="960"/>
      <c r="AI7" s="960"/>
      <c r="AJ7" s="960"/>
      <c r="AK7" s="960"/>
      <c r="AL7" s="960"/>
      <c r="AM7" s="960"/>
      <c r="AN7" s="960"/>
      <c r="AO7" s="960"/>
      <c r="AP7" s="960"/>
      <c r="AQ7" s="960"/>
      <c r="AR7" s="960"/>
      <c r="AS7" s="960"/>
      <c r="AT7" s="960"/>
      <c r="AU7" s="960"/>
      <c r="AV7" s="960"/>
      <c r="AW7" s="960"/>
      <c r="AX7" s="960"/>
      <c r="AY7" s="960"/>
      <c r="AZ7" s="960"/>
      <c r="BA7" s="960"/>
      <c r="BB7" s="960"/>
      <c r="BC7" s="960"/>
      <c r="BD7" s="960"/>
      <c r="BE7" s="961"/>
      <c r="BF7" s="946" t="s">
        <v>295</v>
      </c>
      <c r="BG7" s="946"/>
      <c r="BH7" s="946"/>
      <c r="BI7" s="946"/>
      <c r="BJ7" s="946"/>
      <c r="BK7" s="946"/>
      <c r="BL7" s="946"/>
      <c r="BM7" s="946"/>
    </row>
    <row r="8" spans="1:65" s="112" customFormat="1" ht="20.25" customHeight="1">
      <c r="A8" s="111"/>
      <c r="B8" s="957"/>
      <c r="C8" s="957"/>
      <c r="D8" s="962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  <c r="BB8" s="963"/>
      <c r="BC8" s="963"/>
      <c r="BD8" s="963"/>
      <c r="BE8" s="964"/>
      <c r="BF8" s="946"/>
      <c r="BG8" s="946"/>
      <c r="BH8" s="946"/>
      <c r="BI8" s="946"/>
      <c r="BJ8" s="946"/>
      <c r="BK8" s="946"/>
      <c r="BL8" s="946"/>
      <c r="BM8" s="946"/>
    </row>
    <row r="9" spans="1:65" s="112" customFormat="1" ht="20.25" customHeight="1">
      <c r="A9" s="111"/>
      <c r="B9" s="957"/>
      <c r="C9" s="957"/>
      <c r="D9" s="962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3"/>
      <c r="AJ9" s="963"/>
      <c r="AK9" s="963"/>
      <c r="AL9" s="963"/>
      <c r="AM9" s="963"/>
      <c r="AN9" s="963"/>
      <c r="AO9" s="963"/>
      <c r="AP9" s="963"/>
      <c r="AQ9" s="963"/>
      <c r="AR9" s="963"/>
      <c r="AS9" s="963"/>
      <c r="AT9" s="963"/>
      <c r="AU9" s="963"/>
      <c r="AV9" s="963"/>
      <c r="AW9" s="963"/>
      <c r="AX9" s="963"/>
      <c r="AY9" s="963"/>
      <c r="AZ9" s="963"/>
      <c r="BA9" s="963"/>
      <c r="BB9" s="963"/>
      <c r="BC9" s="963"/>
      <c r="BD9" s="963"/>
      <c r="BE9" s="964"/>
      <c r="BF9" s="946"/>
      <c r="BG9" s="946"/>
      <c r="BH9" s="946"/>
      <c r="BI9" s="946"/>
      <c r="BJ9" s="946"/>
      <c r="BK9" s="946"/>
      <c r="BL9" s="946"/>
      <c r="BM9" s="946"/>
    </row>
    <row r="10" spans="1:65" s="112" customFormat="1" ht="20.25" customHeight="1">
      <c r="A10" s="111"/>
      <c r="B10" s="957"/>
      <c r="C10" s="957"/>
      <c r="D10" s="962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3"/>
      <c r="AL10" s="963"/>
      <c r="AM10" s="963"/>
      <c r="AN10" s="963"/>
      <c r="AO10" s="963"/>
      <c r="AP10" s="963"/>
      <c r="AQ10" s="963"/>
      <c r="AR10" s="963"/>
      <c r="AS10" s="963"/>
      <c r="AT10" s="963"/>
      <c r="AU10" s="963"/>
      <c r="AV10" s="963"/>
      <c r="AW10" s="963"/>
      <c r="AX10" s="963"/>
      <c r="AY10" s="963"/>
      <c r="AZ10" s="963"/>
      <c r="BA10" s="963"/>
      <c r="BB10" s="963"/>
      <c r="BC10" s="963"/>
      <c r="BD10" s="963"/>
      <c r="BE10" s="964"/>
      <c r="BF10" s="946"/>
      <c r="BG10" s="946"/>
      <c r="BH10" s="946"/>
      <c r="BI10" s="946"/>
      <c r="BJ10" s="946"/>
      <c r="BK10" s="946"/>
      <c r="BL10" s="946"/>
      <c r="BM10" s="946"/>
    </row>
    <row r="11" spans="1:65" s="112" customFormat="1" ht="20.25" customHeight="1">
      <c r="A11" s="111"/>
      <c r="B11" s="957"/>
      <c r="C11" s="957"/>
      <c r="D11" s="962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963"/>
      <c r="Y11" s="963"/>
      <c r="Z11" s="963"/>
      <c r="AA11" s="963"/>
      <c r="AB11" s="963"/>
      <c r="AC11" s="963"/>
      <c r="AD11" s="963"/>
      <c r="AE11" s="963"/>
      <c r="AF11" s="963"/>
      <c r="AG11" s="963"/>
      <c r="AH11" s="963"/>
      <c r="AI11" s="963"/>
      <c r="AJ11" s="963"/>
      <c r="AK11" s="963"/>
      <c r="AL11" s="963"/>
      <c r="AM11" s="963"/>
      <c r="AN11" s="963"/>
      <c r="AO11" s="963"/>
      <c r="AP11" s="963"/>
      <c r="AQ11" s="963"/>
      <c r="AR11" s="963"/>
      <c r="AS11" s="963"/>
      <c r="AT11" s="963"/>
      <c r="AU11" s="963"/>
      <c r="AV11" s="963"/>
      <c r="AW11" s="963"/>
      <c r="AX11" s="963"/>
      <c r="AY11" s="963"/>
      <c r="AZ11" s="963"/>
      <c r="BA11" s="963"/>
      <c r="BB11" s="963"/>
      <c r="BC11" s="963"/>
      <c r="BD11" s="963"/>
      <c r="BE11" s="964"/>
      <c r="BF11" s="946"/>
      <c r="BG11" s="946"/>
      <c r="BH11" s="946"/>
      <c r="BI11" s="946"/>
      <c r="BJ11" s="946"/>
      <c r="BK11" s="946"/>
      <c r="BL11" s="946"/>
      <c r="BM11" s="946"/>
    </row>
    <row r="12" spans="1:65" s="112" customFormat="1" ht="20.25" customHeight="1">
      <c r="A12" s="111"/>
      <c r="B12" s="957"/>
      <c r="C12" s="957"/>
      <c r="D12" s="962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3"/>
      <c r="AK12" s="963"/>
      <c r="AL12" s="963"/>
      <c r="AM12" s="963"/>
      <c r="AN12" s="963"/>
      <c r="AO12" s="963"/>
      <c r="AP12" s="963"/>
      <c r="AQ12" s="963"/>
      <c r="AR12" s="963"/>
      <c r="AS12" s="963"/>
      <c r="AT12" s="963"/>
      <c r="AU12" s="963"/>
      <c r="AV12" s="963"/>
      <c r="AW12" s="963"/>
      <c r="AX12" s="963"/>
      <c r="AY12" s="963"/>
      <c r="AZ12" s="963"/>
      <c r="BA12" s="963"/>
      <c r="BB12" s="963"/>
      <c r="BC12" s="963"/>
      <c r="BD12" s="963"/>
      <c r="BE12" s="964"/>
      <c r="BF12" s="946"/>
      <c r="BG12" s="946"/>
      <c r="BH12" s="946"/>
      <c r="BI12" s="946"/>
      <c r="BJ12" s="946"/>
      <c r="BK12" s="946"/>
      <c r="BL12" s="946"/>
      <c r="BM12" s="946"/>
    </row>
    <row r="13" spans="1:65" s="112" customFormat="1" ht="20.25" customHeight="1">
      <c r="A13" s="111"/>
      <c r="B13" s="957"/>
      <c r="C13" s="957"/>
      <c r="D13" s="962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963"/>
      <c r="AL13" s="963"/>
      <c r="AM13" s="963"/>
      <c r="AN13" s="963"/>
      <c r="AO13" s="963"/>
      <c r="AP13" s="963"/>
      <c r="AQ13" s="963"/>
      <c r="AR13" s="963"/>
      <c r="AS13" s="963"/>
      <c r="AT13" s="963"/>
      <c r="AU13" s="963"/>
      <c r="AV13" s="963"/>
      <c r="AW13" s="963"/>
      <c r="AX13" s="963"/>
      <c r="AY13" s="963"/>
      <c r="AZ13" s="963"/>
      <c r="BA13" s="963"/>
      <c r="BB13" s="963"/>
      <c r="BC13" s="963"/>
      <c r="BD13" s="963"/>
      <c r="BE13" s="964"/>
      <c r="BF13" s="946"/>
      <c r="BG13" s="946"/>
      <c r="BH13" s="946"/>
      <c r="BI13" s="946"/>
      <c r="BJ13" s="946"/>
      <c r="BK13" s="946"/>
      <c r="BL13" s="946"/>
      <c r="BM13" s="946"/>
    </row>
    <row r="14" spans="1:65" s="112" customFormat="1" ht="20.25" customHeight="1" thickBot="1">
      <c r="A14" s="111"/>
      <c r="B14" s="958"/>
      <c r="C14" s="958"/>
      <c r="D14" s="962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963"/>
      <c r="AM14" s="963"/>
      <c r="AN14" s="963"/>
      <c r="AO14" s="963"/>
      <c r="AP14" s="963"/>
      <c r="AQ14" s="963"/>
      <c r="AR14" s="963"/>
      <c r="AS14" s="963"/>
      <c r="AT14" s="963"/>
      <c r="AU14" s="963"/>
      <c r="AV14" s="963"/>
      <c r="AW14" s="963"/>
      <c r="AX14" s="963"/>
      <c r="AY14" s="963"/>
      <c r="AZ14" s="963"/>
      <c r="BA14" s="963"/>
      <c r="BB14" s="963"/>
      <c r="BC14" s="963"/>
      <c r="BD14" s="963"/>
      <c r="BE14" s="964"/>
      <c r="BF14" s="947"/>
      <c r="BG14" s="947"/>
      <c r="BH14" s="947"/>
      <c r="BI14" s="947"/>
      <c r="BJ14" s="947"/>
      <c r="BK14" s="947"/>
      <c r="BL14" s="947"/>
      <c r="BM14" s="947"/>
    </row>
    <row r="15" spans="1:65" s="74" customFormat="1" ht="20.25" customHeight="1">
      <c r="A15" s="50"/>
      <c r="B15" s="914"/>
      <c r="C15" s="915"/>
      <c r="D15" s="954" t="s">
        <v>290</v>
      </c>
      <c r="E15" s="954"/>
      <c r="F15" s="954"/>
      <c r="G15" s="954"/>
      <c r="H15" s="954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 t="s">
        <v>270</v>
      </c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4"/>
      <c r="AF15" s="954"/>
      <c r="AG15" s="954"/>
      <c r="AH15" s="954" t="s">
        <v>271</v>
      </c>
      <c r="AI15" s="954"/>
      <c r="AJ15" s="954"/>
      <c r="AK15" s="954"/>
      <c r="AL15" s="954"/>
      <c r="AM15" s="954"/>
      <c r="AN15" s="954"/>
      <c r="AO15" s="954"/>
      <c r="AP15" s="954"/>
      <c r="AQ15" s="954"/>
      <c r="AR15" s="954"/>
      <c r="AS15" s="954"/>
      <c r="AT15" s="954"/>
      <c r="AU15" s="954"/>
      <c r="AV15" s="954"/>
      <c r="AW15" s="951" t="s">
        <v>292</v>
      </c>
      <c r="AX15" s="951"/>
      <c r="AY15" s="951"/>
      <c r="AZ15" s="951"/>
      <c r="BA15" s="951"/>
      <c r="BB15" s="951"/>
      <c r="BC15" s="951"/>
      <c r="BD15" s="951"/>
      <c r="BE15" s="951"/>
      <c r="BF15" s="951" t="s">
        <v>552</v>
      </c>
      <c r="BG15" s="951"/>
      <c r="BH15" s="951"/>
      <c r="BI15" s="951"/>
      <c r="BJ15" s="951"/>
      <c r="BK15" s="951"/>
      <c r="BL15" s="951"/>
      <c r="BM15" s="951"/>
    </row>
    <row r="16" spans="1:65" s="74" customFormat="1" ht="20.25" customHeight="1">
      <c r="A16" s="50"/>
      <c r="B16" s="906"/>
      <c r="C16" s="845"/>
      <c r="D16" s="955"/>
      <c r="E16" s="955"/>
      <c r="F16" s="955"/>
      <c r="G16" s="955"/>
      <c r="H16" s="955"/>
      <c r="I16" s="955"/>
      <c r="J16" s="955"/>
      <c r="K16" s="955"/>
      <c r="L16" s="955"/>
      <c r="M16" s="955"/>
      <c r="N16" s="955"/>
      <c r="O16" s="955"/>
      <c r="P16" s="955"/>
      <c r="Q16" s="955"/>
      <c r="R16" s="955"/>
      <c r="S16" s="955"/>
      <c r="T16" s="955"/>
      <c r="U16" s="955"/>
      <c r="V16" s="955"/>
      <c r="W16" s="955"/>
      <c r="X16" s="955"/>
      <c r="Y16" s="955"/>
      <c r="Z16" s="955"/>
      <c r="AA16" s="955"/>
      <c r="AB16" s="955"/>
      <c r="AC16" s="955"/>
      <c r="AD16" s="955"/>
      <c r="AE16" s="955"/>
      <c r="AF16" s="955"/>
      <c r="AG16" s="955"/>
      <c r="AH16" s="955"/>
      <c r="AI16" s="955"/>
      <c r="AJ16" s="955"/>
      <c r="AK16" s="955"/>
      <c r="AL16" s="955"/>
      <c r="AM16" s="955"/>
      <c r="AN16" s="955"/>
      <c r="AO16" s="955"/>
      <c r="AP16" s="955"/>
      <c r="AQ16" s="955"/>
      <c r="AR16" s="955"/>
      <c r="AS16" s="955"/>
      <c r="AT16" s="955"/>
      <c r="AU16" s="955"/>
      <c r="AV16" s="955"/>
      <c r="AW16" s="952"/>
      <c r="AX16" s="952"/>
      <c r="AY16" s="952"/>
      <c r="AZ16" s="952"/>
      <c r="BA16" s="952"/>
      <c r="BB16" s="952"/>
      <c r="BC16" s="952"/>
      <c r="BD16" s="952"/>
      <c r="BE16" s="952"/>
      <c r="BF16" s="952"/>
      <c r="BG16" s="952"/>
      <c r="BH16" s="952"/>
      <c r="BI16" s="952"/>
      <c r="BJ16" s="952"/>
      <c r="BK16" s="952"/>
      <c r="BL16" s="952"/>
      <c r="BM16" s="952"/>
    </row>
    <row r="17" spans="1:65" s="74" customFormat="1" ht="20.25" customHeight="1" thickBot="1">
      <c r="A17" s="50"/>
      <c r="B17" s="907"/>
      <c r="C17" s="908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6"/>
      <c r="AH17" s="956"/>
      <c r="AI17" s="956"/>
      <c r="AJ17" s="956"/>
      <c r="AK17" s="956"/>
      <c r="AL17" s="956"/>
      <c r="AM17" s="956"/>
      <c r="AN17" s="956"/>
      <c r="AO17" s="956"/>
      <c r="AP17" s="956"/>
      <c r="AQ17" s="956"/>
      <c r="AR17" s="956"/>
      <c r="AS17" s="956"/>
      <c r="AT17" s="956"/>
      <c r="AU17" s="956"/>
      <c r="AV17" s="956"/>
      <c r="AW17" s="953"/>
      <c r="AX17" s="953"/>
      <c r="AY17" s="953"/>
      <c r="AZ17" s="953"/>
      <c r="BA17" s="953"/>
      <c r="BB17" s="953"/>
      <c r="BC17" s="953"/>
      <c r="BD17" s="953"/>
      <c r="BE17" s="953"/>
      <c r="BF17" s="953"/>
      <c r="BG17" s="953"/>
      <c r="BH17" s="953"/>
      <c r="BI17" s="953"/>
      <c r="BJ17" s="953"/>
      <c r="BK17" s="953"/>
      <c r="BL17" s="953"/>
      <c r="BM17" s="953"/>
    </row>
    <row r="18" spans="1:65" s="74" customFormat="1" ht="20.25" customHeight="1">
      <c r="A18" s="50"/>
      <c r="B18" s="948">
        <v>1</v>
      </c>
      <c r="C18" s="949"/>
      <c r="D18" s="928" t="s">
        <v>263</v>
      </c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30"/>
      <c r="S18" s="913" t="s">
        <v>266</v>
      </c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 t="s">
        <v>267</v>
      </c>
      <c r="AI18" s="913"/>
      <c r="AJ18" s="913"/>
      <c r="AK18" s="913"/>
      <c r="AL18" s="913"/>
      <c r="AM18" s="913"/>
      <c r="AN18" s="913"/>
      <c r="AO18" s="913"/>
      <c r="AP18" s="913"/>
      <c r="AQ18" s="913"/>
      <c r="AR18" s="913"/>
      <c r="AS18" s="913"/>
      <c r="AT18" s="913"/>
      <c r="AU18" s="913"/>
      <c r="AV18" s="913"/>
      <c r="AW18" s="965" t="s">
        <v>481</v>
      </c>
      <c r="AX18" s="966"/>
      <c r="AY18" s="966"/>
      <c r="AZ18" s="966"/>
      <c r="BA18" s="966"/>
      <c r="BB18" s="966"/>
      <c r="BC18" s="966"/>
      <c r="BD18" s="966"/>
      <c r="BE18" s="967"/>
      <c r="BF18" s="920"/>
      <c r="BG18" s="920"/>
      <c r="BH18" s="920"/>
      <c r="BI18" s="920"/>
      <c r="BJ18" s="920"/>
      <c r="BK18" s="920"/>
      <c r="BL18" s="920"/>
      <c r="BM18" s="921"/>
    </row>
    <row r="19" spans="1:65" s="74" customFormat="1" ht="20.25" customHeight="1">
      <c r="A19" s="50"/>
      <c r="B19" s="950"/>
      <c r="C19" s="723"/>
      <c r="D19" s="931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903"/>
      <c r="AI19" s="903"/>
      <c r="AJ19" s="903"/>
      <c r="AK19" s="903"/>
      <c r="AL19" s="903"/>
      <c r="AM19" s="903"/>
      <c r="AN19" s="903"/>
      <c r="AO19" s="903"/>
      <c r="AP19" s="903"/>
      <c r="AQ19" s="903"/>
      <c r="AR19" s="903"/>
      <c r="AS19" s="903"/>
      <c r="AT19" s="903"/>
      <c r="AU19" s="903"/>
      <c r="AV19" s="903"/>
      <c r="AW19" s="968"/>
      <c r="AX19" s="969"/>
      <c r="AY19" s="969"/>
      <c r="AZ19" s="969"/>
      <c r="BA19" s="969"/>
      <c r="BB19" s="969"/>
      <c r="BC19" s="969"/>
      <c r="BD19" s="969"/>
      <c r="BE19" s="970"/>
      <c r="BF19" s="922"/>
      <c r="BG19" s="922"/>
      <c r="BH19" s="922"/>
      <c r="BI19" s="922"/>
      <c r="BJ19" s="922"/>
      <c r="BK19" s="922"/>
      <c r="BL19" s="922"/>
      <c r="BM19" s="923"/>
    </row>
    <row r="20" spans="1:65" s="74" customFormat="1" ht="20.25" customHeight="1">
      <c r="A20" s="50"/>
      <c r="B20" s="950"/>
      <c r="C20" s="723"/>
      <c r="D20" s="931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3"/>
      <c r="AF20" s="903"/>
      <c r="AG20" s="903"/>
      <c r="AH20" s="903"/>
      <c r="AI20" s="903"/>
      <c r="AJ20" s="903"/>
      <c r="AK20" s="903"/>
      <c r="AL20" s="903"/>
      <c r="AM20" s="903"/>
      <c r="AN20" s="903"/>
      <c r="AO20" s="903"/>
      <c r="AP20" s="903"/>
      <c r="AQ20" s="903"/>
      <c r="AR20" s="903"/>
      <c r="AS20" s="903"/>
      <c r="AT20" s="903"/>
      <c r="AU20" s="903"/>
      <c r="AV20" s="903"/>
      <c r="AW20" s="968"/>
      <c r="AX20" s="969"/>
      <c r="AY20" s="969"/>
      <c r="AZ20" s="969"/>
      <c r="BA20" s="969"/>
      <c r="BB20" s="969"/>
      <c r="BC20" s="969"/>
      <c r="BD20" s="969"/>
      <c r="BE20" s="970"/>
      <c r="BF20" s="922"/>
      <c r="BG20" s="922"/>
      <c r="BH20" s="922"/>
      <c r="BI20" s="922"/>
      <c r="BJ20" s="922"/>
      <c r="BK20" s="922"/>
      <c r="BL20" s="922"/>
      <c r="BM20" s="923"/>
    </row>
    <row r="21" spans="1:65" s="74" customFormat="1" ht="20.25" customHeight="1">
      <c r="A21" s="50"/>
      <c r="B21" s="950"/>
      <c r="C21" s="723"/>
      <c r="D21" s="931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3"/>
      <c r="S21" s="903"/>
      <c r="T21" s="903"/>
      <c r="U21" s="903"/>
      <c r="V21" s="903"/>
      <c r="W21" s="903"/>
      <c r="X21" s="903"/>
      <c r="Y21" s="903"/>
      <c r="Z21" s="903"/>
      <c r="AA21" s="903"/>
      <c r="AB21" s="903"/>
      <c r="AC21" s="903"/>
      <c r="AD21" s="903"/>
      <c r="AE21" s="903"/>
      <c r="AF21" s="903"/>
      <c r="AG21" s="903"/>
      <c r="AH21" s="903"/>
      <c r="AI21" s="903"/>
      <c r="AJ21" s="903"/>
      <c r="AK21" s="903"/>
      <c r="AL21" s="903"/>
      <c r="AM21" s="903"/>
      <c r="AN21" s="903"/>
      <c r="AO21" s="903"/>
      <c r="AP21" s="903"/>
      <c r="AQ21" s="903"/>
      <c r="AR21" s="903"/>
      <c r="AS21" s="903"/>
      <c r="AT21" s="903"/>
      <c r="AU21" s="903"/>
      <c r="AV21" s="903"/>
      <c r="AW21" s="968"/>
      <c r="AX21" s="969"/>
      <c r="AY21" s="969"/>
      <c r="AZ21" s="969"/>
      <c r="BA21" s="969"/>
      <c r="BB21" s="969"/>
      <c r="BC21" s="969"/>
      <c r="BD21" s="969"/>
      <c r="BE21" s="970"/>
      <c r="BF21" s="922"/>
      <c r="BG21" s="922"/>
      <c r="BH21" s="922"/>
      <c r="BI21" s="922"/>
      <c r="BJ21" s="922"/>
      <c r="BK21" s="922"/>
      <c r="BL21" s="922"/>
      <c r="BM21" s="923"/>
    </row>
    <row r="22" spans="1:65" s="74" customFormat="1" ht="20.25" customHeight="1">
      <c r="A22" s="50"/>
      <c r="B22" s="950"/>
      <c r="C22" s="723"/>
      <c r="D22" s="931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3"/>
      <c r="S22" s="903"/>
      <c r="T22" s="903"/>
      <c r="U22" s="903"/>
      <c r="V22" s="903"/>
      <c r="W22" s="903"/>
      <c r="X22" s="903"/>
      <c r="Y22" s="903"/>
      <c r="Z22" s="903"/>
      <c r="AA22" s="903"/>
      <c r="AB22" s="903"/>
      <c r="AC22" s="903"/>
      <c r="AD22" s="903"/>
      <c r="AE22" s="903"/>
      <c r="AF22" s="903"/>
      <c r="AG22" s="903"/>
      <c r="AH22" s="903"/>
      <c r="AI22" s="903"/>
      <c r="AJ22" s="903"/>
      <c r="AK22" s="903"/>
      <c r="AL22" s="903"/>
      <c r="AM22" s="903"/>
      <c r="AN22" s="903"/>
      <c r="AO22" s="903"/>
      <c r="AP22" s="903"/>
      <c r="AQ22" s="903"/>
      <c r="AR22" s="903"/>
      <c r="AS22" s="903"/>
      <c r="AT22" s="903"/>
      <c r="AU22" s="903"/>
      <c r="AV22" s="903"/>
      <c r="AW22" s="968"/>
      <c r="AX22" s="969"/>
      <c r="AY22" s="969"/>
      <c r="AZ22" s="969"/>
      <c r="BA22" s="969"/>
      <c r="BB22" s="969"/>
      <c r="BC22" s="969"/>
      <c r="BD22" s="969"/>
      <c r="BE22" s="970"/>
      <c r="BF22" s="922"/>
      <c r="BG22" s="922"/>
      <c r="BH22" s="922"/>
      <c r="BI22" s="922"/>
      <c r="BJ22" s="922"/>
      <c r="BK22" s="922"/>
      <c r="BL22" s="922"/>
      <c r="BM22" s="923"/>
    </row>
    <row r="23" spans="1:65" s="74" customFormat="1" ht="20.25" customHeight="1">
      <c r="A23" s="50"/>
      <c r="B23" s="950"/>
      <c r="C23" s="723"/>
      <c r="D23" s="931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932"/>
      <c r="R23" s="933"/>
      <c r="S23" s="903"/>
      <c r="T23" s="903"/>
      <c r="U23" s="903"/>
      <c r="V23" s="903"/>
      <c r="W23" s="903"/>
      <c r="X23" s="903"/>
      <c r="Y23" s="903"/>
      <c r="Z23" s="903"/>
      <c r="AA23" s="903"/>
      <c r="AB23" s="903"/>
      <c r="AC23" s="903"/>
      <c r="AD23" s="903"/>
      <c r="AE23" s="903"/>
      <c r="AF23" s="903"/>
      <c r="AG23" s="903"/>
      <c r="AH23" s="903"/>
      <c r="AI23" s="903"/>
      <c r="AJ23" s="903"/>
      <c r="AK23" s="903"/>
      <c r="AL23" s="903"/>
      <c r="AM23" s="903"/>
      <c r="AN23" s="903"/>
      <c r="AO23" s="903"/>
      <c r="AP23" s="903"/>
      <c r="AQ23" s="903"/>
      <c r="AR23" s="903"/>
      <c r="AS23" s="903"/>
      <c r="AT23" s="903"/>
      <c r="AU23" s="903"/>
      <c r="AV23" s="903"/>
      <c r="AW23" s="968"/>
      <c r="AX23" s="969"/>
      <c r="AY23" s="969"/>
      <c r="AZ23" s="969"/>
      <c r="BA23" s="969"/>
      <c r="BB23" s="969"/>
      <c r="BC23" s="969"/>
      <c r="BD23" s="969"/>
      <c r="BE23" s="970"/>
      <c r="BF23" s="922"/>
      <c r="BG23" s="922"/>
      <c r="BH23" s="922"/>
      <c r="BI23" s="922"/>
      <c r="BJ23" s="922"/>
      <c r="BK23" s="922"/>
      <c r="BL23" s="922"/>
      <c r="BM23" s="923"/>
    </row>
    <row r="24" spans="1:65" s="74" customFormat="1" ht="20.25" customHeight="1">
      <c r="A24" s="50"/>
      <c r="B24" s="950"/>
      <c r="C24" s="723"/>
      <c r="D24" s="931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  <c r="AM24" s="903"/>
      <c r="AN24" s="903"/>
      <c r="AO24" s="903"/>
      <c r="AP24" s="903"/>
      <c r="AQ24" s="903"/>
      <c r="AR24" s="903"/>
      <c r="AS24" s="903"/>
      <c r="AT24" s="903"/>
      <c r="AU24" s="903"/>
      <c r="AV24" s="903"/>
      <c r="AW24" s="971"/>
      <c r="AX24" s="972"/>
      <c r="AY24" s="972"/>
      <c r="AZ24" s="972"/>
      <c r="BA24" s="972"/>
      <c r="BB24" s="972"/>
      <c r="BC24" s="972"/>
      <c r="BD24" s="972"/>
      <c r="BE24" s="973"/>
      <c r="BF24" s="922"/>
      <c r="BG24" s="922"/>
      <c r="BH24" s="922"/>
      <c r="BI24" s="922"/>
      <c r="BJ24" s="922"/>
      <c r="BK24" s="922"/>
      <c r="BL24" s="922"/>
      <c r="BM24" s="923"/>
    </row>
    <row r="25" spans="1:65" s="74" customFormat="1" ht="20.25" customHeight="1">
      <c r="A25" s="50"/>
      <c r="B25" s="950"/>
      <c r="C25" s="723"/>
      <c r="D25" s="931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3"/>
      <c r="S25" s="903" t="s">
        <v>265</v>
      </c>
      <c r="T25" s="903"/>
      <c r="U25" s="903"/>
      <c r="V25" s="903"/>
      <c r="W25" s="903"/>
      <c r="X25" s="903"/>
      <c r="Y25" s="903"/>
      <c r="Z25" s="903"/>
      <c r="AA25" s="903"/>
      <c r="AB25" s="903"/>
      <c r="AC25" s="903"/>
      <c r="AD25" s="903"/>
      <c r="AE25" s="903"/>
      <c r="AF25" s="903"/>
      <c r="AG25" s="903"/>
      <c r="AH25" s="903" t="s">
        <v>268</v>
      </c>
      <c r="AI25" s="903"/>
      <c r="AJ25" s="903"/>
      <c r="AK25" s="903"/>
      <c r="AL25" s="903"/>
      <c r="AM25" s="903"/>
      <c r="AN25" s="903"/>
      <c r="AO25" s="903"/>
      <c r="AP25" s="903"/>
      <c r="AQ25" s="903"/>
      <c r="AR25" s="903"/>
      <c r="AS25" s="903"/>
      <c r="AT25" s="903"/>
      <c r="AU25" s="903"/>
      <c r="AV25" s="903"/>
      <c r="AW25" s="911"/>
      <c r="AX25" s="911"/>
      <c r="AY25" s="911"/>
      <c r="AZ25" s="911"/>
      <c r="BA25" s="911"/>
      <c r="BB25" s="911"/>
      <c r="BC25" s="911"/>
      <c r="BD25" s="911"/>
      <c r="BE25" s="911"/>
      <c r="BF25" s="922"/>
      <c r="BG25" s="922"/>
      <c r="BH25" s="922"/>
      <c r="BI25" s="922"/>
      <c r="BJ25" s="922"/>
      <c r="BK25" s="922"/>
      <c r="BL25" s="922"/>
      <c r="BM25" s="923"/>
    </row>
    <row r="26" spans="1:65" s="74" customFormat="1" ht="20.25" customHeight="1">
      <c r="A26" s="50"/>
      <c r="B26" s="950"/>
      <c r="C26" s="723"/>
      <c r="D26" s="931"/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J26" s="903"/>
      <c r="AK26" s="903"/>
      <c r="AL26" s="903"/>
      <c r="AM26" s="903"/>
      <c r="AN26" s="903"/>
      <c r="AO26" s="903"/>
      <c r="AP26" s="903"/>
      <c r="AQ26" s="903"/>
      <c r="AR26" s="903"/>
      <c r="AS26" s="903"/>
      <c r="AT26" s="903"/>
      <c r="AU26" s="903"/>
      <c r="AV26" s="903"/>
      <c r="AW26" s="911"/>
      <c r="AX26" s="911"/>
      <c r="AY26" s="911"/>
      <c r="AZ26" s="911"/>
      <c r="BA26" s="911"/>
      <c r="BB26" s="911"/>
      <c r="BC26" s="911"/>
      <c r="BD26" s="911"/>
      <c r="BE26" s="911"/>
      <c r="BF26" s="922"/>
      <c r="BG26" s="922"/>
      <c r="BH26" s="922"/>
      <c r="BI26" s="922"/>
      <c r="BJ26" s="922"/>
      <c r="BK26" s="922"/>
      <c r="BL26" s="922"/>
      <c r="BM26" s="923"/>
    </row>
    <row r="27" spans="1:65" s="74" customFormat="1" ht="20.25" customHeight="1">
      <c r="A27" s="50"/>
      <c r="B27" s="950"/>
      <c r="C27" s="723"/>
      <c r="D27" s="931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3"/>
      <c r="S27" s="903"/>
      <c r="T27" s="903"/>
      <c r="U27" s="903"/>
      <c r="V27" s="903"/>
      <c r="W27" s="903"/>
      <c r="X27" s="903"/>
      <c r="Y27" s="903"/>
      <c r="Z27" s="903"/>
      <c r="AA27" s="903"/>
      <c r="AB27" s="903"/>
      <c r="AC27" s="903"/>
      <c r="AD27" s="903"/>
      <c r="AE27" s="903"/>
      <c r="AF27" s="903"/>
      <c r="AG27" s="903"/>
      <c r="AH27" s="903"/>
      <c r="AI27" s="903"/>
      <c r="AJ27" s="903"/>
      <c r="AK27" s="903"/>
      <c r="AL27" s="903"/>
      <c r="AM27" s="903"/>
      <c r="AN27" s="903"/>
      <c r="AO27" s="903"/>
      <c r="AP27" s="903"/>
      <c r="AQ27" s="903"/>
      <c r="AR27" s="903"/>
      <c r="AS27" s="903"/>
      <c r="AT27" s="903"/>
      <c r="AU27" s="903"/>
      <c r="AV27" s="903"/>
      <c r="AW27" s="911"/>
      <c r="AX27" s="911"/>
      <c r="AY27" s="911"/>
      <c r="AZ27" s="911"/>
      <c r="BA27" s="911"/>
      <c r="BB27" s="911"/>
      <c r="BC27" s="911"/>
      <c r="BD27" s="911"/>
      <c r="BE27" s="911"/>
      <c r="BF27" s="922"/>
      <c r="BG27" s="922"/>
      <c r="BH27" s="922"/>
      <c r="BI27" s="922"/>
      <c r="BJ27" s="922"/>
      <c r="BK27" s="922"/>
      <c r="BL27" s="922"/>
      <c r="BM27" s="923"/>
    </row>
    <row r="28" spans="1:65" s="74" customFormat="1" ht="20.25" customHeight="1">
      <c r="A28" s="50"/>
      <c r="B28" s="950"/>
      <c r="C28" s="723"/>
      <c r="D28" s="931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932"/>
      <c r="R28" s="933"/>
      <c r="S28" s="903"/>
      <c r="T28" s="903"/>
      <c r="U28" s="903"/>
      <c r="V28" s="903"/>
      <c r="W28" s="903"/>
      <c r="X28" s="903"/>
      <c r="Y28" s="903"/>
      <c r="Z28" s="903"/>
      <c r="AA28" s="903"/>
      <c r="AB28" s="903"/>
      <c r="AC28" s="903"/>
      <c r="AD28" s="903"/>
      <c r="AE28" s="903"/>
      <c r="AF28" s="903"/>
      <c r="AG28" s="903"/>
      <c r="AH28" s="903"/>
      <c r="AI28" s="903"/>
      <c r="AJ28" s="903"/>
      <c r="AK28" s="903"/>
      <c r="AL28" s="903"/>
      <c r="AM28" s="903"/>
      <c r="AN28" s="903"/>
      <c r="AO28" s="903"/>
      <c r="AP28" s="903"/>
      <c r="AQ28" s="903"/>
      <c r="AR28" s="903"/>
      <c r="AS28" s="903"/>
      <c r="AT28" s="903"/>
      <c r="AU28" s="903"/>
      <c r="AV28" s="903"/>
      <c r="AW28" s="911"/>
      <c r="AX28" s="911"/>
      <c r="AY28" s="911"/>
      <c r="AZ28" s="911"/>
      <c r="BA28" s="911"/>
      <c r="BB28" s="911"/>
      <c r="BC28" s="911"/>
      <c r="BD28" s="911"/>
      <c r="BE28" s="911"/>
      <c r="BF28" s="922"/>
      <c r="BG28" s="922"/>
      <c r="BH28" s="922"/>
      <c r="BI28" s="922"/>
      <c r="BJ28" s="922"/>
      <c r="BK28" s="922"/>
      <c r="BL28" s="922"/>
      <c r="BM28" s="923"/>
    </row>
    <row r="29" spans="1:65" s="74" customFormat="1" ht="20.25" customHeight="1">
      <c r="A29" s="50"/>
      <c r="B29" s="950"/>
      <c r="C29" s="723"/>
      <c r="D29" s="931"/>
      <c r="E29" s="932"/>
      <c r="F29" s="932"/>
      <c r="G29" s="932"/>
      <c r="H29" s="932"/>
      <c r="I29" s="932"/>
      <c r="J29" s="932"/>
      <c r="K29" s="932"/>
      <c r="L29" s="932"/>
      <c r="M29" s="932"/>
      <c r="N29" s="932"/>
      <c r="O29" s="932"/>
      <c r="P29" s="932"/>
      <c r="Q29" s="932"/>
      <c r="R29" s="933"/>
      <c r="S29" s="903"/>
      <c r="T29" s="903"/>
      <c r="U29" s="903"/>
      <c r="V29" s="903"/>
      <c r="W29" s="903"/>
      <c r="X29" s="903"/>
      <c r="Y29" s="903"/>
      <c r="Z29" s="903"/>
      <c r="AA29" s="903"/>
      <c r="AB29" s="903"/>
      <c r="AC29" s="903"/>
      <c r="AD29" s="903"/>
      <c r="AE29" s="903"/>
      <c r="AF29" s="903"/>
      <c r="AG29" s="903"/>
      <c r="AH29" s="903"/>
      <c r="AI29" s="903"/>
      <c r="AJ29" s="903"/>
      <c r="AK29" s="903"/>
      <c r="AL29" s="903"/>
      <c r="AM29" s="903"/>
      <c r="AN29" s="903"/>
      <c r="AO29" s="903"/>
      <c r="AP29" s="903"/>
      <c r="AQ29" s="903"/>
      <c r="AR29" s="903"/>
      <c r="AS29" s="903"/>
      <c r="AT29" s="903"/>
      <c r="AU29" s="903"/>
      <c r="AV29" s="903"/>
      <c r="AW29" s="911"/>
      <c r="AX29" s="911"/>
      <c r="AY29" s="911"/>
      <c r="AZ29" s="911"/>
      <c r="BA29" s="911"/>
      <c r="BB29" s="911"/>
      <c r="BC29" s="911"/>
      <c r="BD29" s="911"/>
      <c r="BE29" s="911"/>
      <c r="BF29" s="922"/>
      <c r="BG29" s="922"/>
      <c r="BH29" s="922"/>
      <c r="BI29" s="922"/>
      <c r="BJ29" s="922"/>
      <c r="BK29" s="922"/>
      <c r="BL29" s="922"/>
      <c r="BM29" s="923"/>
    </row>
    <row r="30" spans="1:65" s="74" customFormat="1" ht="20.25" customHeight="1">
      <c r="A30" s="50"/>
      <c r="B30" s="950"/>
      <c r="C30" s="723"/>
      <c r="D30" s="931"/>
      <c r="E30" s="932"/>
      <c r="F30" s="932"/>
      <c r="G30" s="932"/>
      <c r="H30" s="932"/>
      <c r="I30" s="932"/>
      <c r="J30" s="932"/>
      <c r="K30" s="932"/>
      <c r="L30" s="932"/>
      <c r="M30" s="932"/>
      <c r="N30" s="932"/>
      <c r="O30" s="932"/>
      <c r="P30" s="932"/>
      <c r="Q30" s="932"/>
      <c r="R30" s="933"/>
      <c r="S30" s="903"/>
      <c r="T30" s="903"/>
      <c r="U30" s="903"/>
      <c r="V30" s="903"/>
      <c r="W30" s="903"/>
      <c r="X30" s="903"/>
      <c r="Y30" s="903"/>
      <c r="Z30" s="903"/>
      <c r="AA30" s="903"/>
      <c r="AB30" s="903"/>
      <c r="AC30" s="903"/>
      <c r="AD30" s="903"/>
      <c r="AE30" s="903"/>
      <c r="AF30" s="903"/>
      <c r="AG30" s="903"/>
      <c r="AH30" s="903"/>
      <c r="AI30" s="903"/>
      <c r="AJ30" s="903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3"/>
      <c r="AW30" s="911"/>
      <c r="AX30" s="911"/>
      <c r="AY30" s="911"/>
      <c r="AZ30" s="911"/>
      <c r="BA30" s="911"/>
      <c r="BB30" s="911"/>
      <c r="BC30" s="911"/>
      <c r="BD30" s="911"/>
      <c r="BE30" s="911"/>
      <c r="BF30" s="922"/>
      <c r="BG30" s="922"/>
      <c r="BH30" s="922"/>
      <c r="BI30" s="922"/>
      <c r="BJ30" s="922"/>
      <c r="BK30" s="922"/>
      <c r="BL30" s="922"/>
      <c r="BM30" s="923"/>
    </row>
    <row r="31" spans="1:65" s="74" customFormat="1" ht="20.25" customHeight="1">
      <c r="A31" s="50"/>
      <c r="B31" s="950"/>
      <c r="C31" s="723"/>
      <c r="D31" s="931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3"/>
      <c r="S31" s="974" t="s">
        <v>264</v>
      </c>
      <c r="T31" s="975"/>
      <c r="U31" s="975"/>
      <c r="V31" s="975"/>
      <c r="W31" s="975"/>
      <c r="X31" s="975"/>
      <c r="Y31" s="975"/>
      <c r="Z31" s="975"/>
      <c r="AA31" s="975"/>
      <c r="AB31" s="975"/>
      <c r="AC31" s="975"/>
      <c r="AD31" s="975"/>
      <c r="AE31" s="975"/>
      <c r="AF31" s="975"/>
      <c r="AG31" s="976"/>
      <c r="AH31" s="903" t="s">
        <v>269</v>
      </c>
      <c r="AI31" s="903"/>
      <c r="AJ31" s="903"/>
      <c r="AK31" s="903"/>
      <c r="AL31" s="903"/>
      <c r="AM31" s="903"/>
      <c r="AN31" s="903"/>
      <c r="AO31" s="903"/>
      <c r="AP31" s="903"/>
      <c r="AQ31" s="903"/>
      <c r="AR31" s="903"/>
      <c r="AS31" s="903"/>
      <c r="AT31" s="903"/>
      <c r="AU31" s="903"/>
      <c r="AV31" s="903"/>
      <c r="AW31" s="911"/>
      <c r="AX31" s="911"/>
      <c r="AY31" s="911"/>
      <c r="AZ31" s="911"/>
      <c r="BA31" s="911"/>
      <c r="BB31" s="911"/>
      <c r="BC31" s="911"/>
      <c r="BD31" s="911"/>
      <c r="BE31" s="911"/>
      <c r="BF31" s="922"/>
      <c r="BG31" s="922"/>
      <c r="BH31" s="922"/>
      <c r="BI31" s="922"/>
      <c r="BJ31" s="922"/>
      <c r="BK31" s="922"/>
      <c r="BL31" s="922"/>
      <c r="BM31" s="923"/>
    </row>
    <row r="32" spans="1:65" s="74" customFormat="1" ht="20.25" customHeight="1">
      <c r="A32" s="50"/>
      <c r="B32" s="950"/>
      <c r="C32" s="723"/>
      <c r="D32" s="931"/>
      <c r="E32" s="932"/>
      <c r="F32" s="932"/>
      <c r="G32" s="932"/>
      <c r="H32" s="932"/>
      <c r="I32" s="932"/>
      <c r="J32" s="932"/>
      <c r="K32" s="932"/>
      <c r="L32" s="932"/>
      <c r="M32" s="932"/>
      <c r="N32" s="932"/>
      <c r="O32" s="932"/>
      <c r="P32" s="932"/>
      <c r="Q32" s="932"/>
      <c r="R32" s="933"/>
      <c r="S32" s="931"/>
      <c r="T32" s="932"/>
      <c r="U32" s="932"/>
      <c r="V32" s="932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3"/>
      <c r="AH32" s="903"/>
      <c r="AI32" s="903"/>
      <c r="AJ32" s="903"/>
      <c r="AK32" s="903"/>
      <c r="AL32" s="903"/>
      <c r="AM32" s="903"/>
      <c r="AN32" s="903"/>
      <c r="AO32" s="903"/>
      <c r="AP32" s="903"/>
      <c r="AQ32" s="903"/>
      <c r="AR32" s="903"/>
      <c r="AS32" s="903"/>
      <c r="AT32" s="903"/>
      <c r="AU32" s="903"/>
      <c r="AV32" s="903"/>
      <c r="AW32" s="911"/>
      <c r="AX32" s="911"/>
      <c r="AY32" s="911"/>
      <c r="AZ32" s="911"/>
      <c r="BA32" s="911"/>
      <c r="BB32" s="911"/>
      <c r="BC32" s="911"/>
      <c r="BD32" s="911"/>
      <c r="BE32" s="911"/>
      <c r="BF32" s="922"/>
      <c r="BG32" s="922"/>
      <c r="BH32" s="922"/>
      <c r="BI32" s="922"/>
      <c r="BJ32" s="922"/>
      <c r="BK32" s="922"/>
      <c r="BL32" s="922"/>
      <c r="BM32" s="923"/>
    </row>
    <row r="33" spans="1:65" s="74" customFormat="1" ht="20.25" customHeight="1" thickBot="1">
      <c r="A33" s="50"/>
      <c r="B33" s="950"/>
      <c r="C33" s="723"/>
      <c r="D33" s="934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35"/>
      <c r="P33" s="935"/>
      <c r="Q33" s="935"/>
      <c r="R33" s="936"/>
      <c r="S33" s="977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9"/>
      <c r="AH33" s="903"/>
      <c r="AI33" s="903"/>
      <c r="AJ33" s="903"/>
      <c r="AK33" s="903"/>
      <c r="AL33" s="903"/>
      <c r="AM33" s="903"/>
      <c r="AN33" s="903"/>
      <c r="AO33" s="903"/>
      <c r="AP33" s="903"/>
      <c r="AQ33" s="903"/>
      <c r="AR33" s="903"/>
      <c r="AS33" s="903"/>
      <c r="AT33" s="903"/>
      <c r="AU33" s="903"/>
      <c r="AV33" s="903"/>
      <c r="AW33" s="911"/>
      <c r="AX33" s="911"/>
      <c r="AY33" s="911"/>
      <c r="AZ33" s="911"/>
      <c r="BA33" s="911"/>
      <c r="BB33" s="911"/>
      <c r="BC33" s="911"/>
      <c r="BD33" s="911"/>
      <c r="BE33" s="911"/>
      <c r="BF33" s="922"/>
      <c r="BG33" s="922"/>
      <c r="BH33" s="922"/>
      <c r="BI33" s="922"/>
      <c r="BJ33" s="922"/>
      <c r="BK33" s="922"/>
      <c r="BL33" s="922"/>
      <c r="BM33" s="923"/>
    </row>
    <row r="34" spans="1:65" s="74" customFormat="1" ht="39" customHeight="1">
      <c r="A34" s="113"/>
      <c r="B34" s="904">
        <v>2</v>
      </c>
      <c r="C34" s="905"/>
      <c r="D34" s="902" t="s">
        <v>272</v>
      </c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2"/>
      <c r="S34" s="937" t="s">
        <v>679</v>
      </c>
      <c r="T34" s="938"/>
      <c r="U34" s="938"/>
      <c r="V34" s="938"/>
      <c r="W34" s="938"/>
      <c r="X34" s="938"/>
      <c r="Y34" s="938"/>
      <c r="Z34" s="938"/>
      <c r="AA34" s="938"/>
      <c r="AB34" s="938"/>
      <c r="AC34" s="938"/>
      <c r="AD34" s="938"/>
      <c r="AE34" s="938"/>
      <c r="AF34" s="938"/>
      <c r="AG34" s="939"/>
      <c r="AH34" s="902" t="s">
        <v>273</v>
      </c>
      <c r="AI34" s="902"/>
      <c r="AJ34" s="902"/>
      <c r="AK34" s="902"/>
      <c r="AL34" s="902"/>
      <c r="AM34" s="902"/>
      <c r="AN34" s="902"/>
      <c r="AO34" s="902"/>
      <c r="AP34" s="902"/>
      <c r="AQ34" s="902"/>
      <c r="AR34" s="902"/>
      <c r="AS34" s="902"/>
      <c r="AT34" s="902"/>
      <c r="AU34" s="902"/>
      <c r="AV34" s="902"/>
      <c r="AW34" s="910"/>
      <c r="AX34" s="910"/>
      <c r="AY34" s="910"/>
      <c r="AZ34" s="910"/>
      <c r="BA34" s="910"/>
      <c r="BB34" s="910"/>
      <c r="BC34" s="910"/>
      <c r="BD34" s="910"/>
      <c r="BE34" s="910"/>
      <c r="BF34" s="926"/>
      <c r="BG34" s="926"/>
      <c r="BH34" s="926"/>
      <c r="BI34" s="926"/>
      <c r="BJ34" s="926"/>
      <c r="BK34" s="926"/>
      <c r="BL34" s="926"/>
      <c r="BM34" s="927"/>
    </row>
    <row r="35" spans="1:65" s="74" customFormat="1" ht="20.25" customHeight="1">
      <c r="A35" s="113"/>
      <c r="B35" s="906"/>
      <c r="C35" s="845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40"/>
      <c r="T35" s="941"/>
      <c r="U35" s="941"/>
      <c r="V35" s="941"/>
      <c r="W35" s="941"/>
      <c r="X35" s="941"/>
      <c r="Y35" s="941"/>
      <c r="Z35" s="941"/>
      <c r="AA35" s="941"/>
      <c r="AB35" s="941"/>
      <c r="AC35" s="941"/>
      <c r="AD35" s="941"/>
      <c r="AE35" s="941"/>
      <c r="AF35" s="941"/>
      <c r="AG35" s="942"/>
      <c r="AH35" s="903"/>
      <c r="AI35" s="903"/>
      <c r="AJ35" s="903"/>
      <c r="AK35" s="903"/>
      <c r="AL35" s="903"/>
      <c r="AM35" s="903"/>
      <c r="AN35" s="903"/>
      <c r="AO35" s="903"/>
      <c r="AP35" s="903"/>
      <c r="AQ35" s="903"/>
      <c r="AR35" s="903"/>
      <c r="AS35" s="903"/>
      <c r="AT35" s="903"/>
      <c r="AU35" s="903"/>
      <c r="AV35" s="903"/>
      <c r="AW35" s="911"/>
      <c r="AX35" s="911"/>
      <c r="AY35" s="911"/>
      <c r="AZ35" s="911"/>
      <c r="BA35" s="911"/>
      <c r="BB35" s="911"/>
      <c r="BC35" s="911"/>
      <c r="BD35" s="911"/>
      <c r="BE35" s="911"/>
      <c r="BF35" s="922"/>
      <c r="BG35" s="922"/>
      <c r="BH35" s="922"/>
      <c r="BI35" s="922"/>
      <c r="BJ35" s="922"/>
      <c r="BK35" s="922"/>
      <c r="BL35" s="922"/>
      <c r="BM35" s="923"/>
    </row>
    <row r="36" spans="1:65" s="74" customFormat="1" ht="20.25" customHeight="1">
      <c r="A36" s="50"/>
      <c r="B36" s="906"/>
      <c r="C36" s="845"/>
      <c r="D36" s="903"/>
      <c r="E36" s="903"/>
      <c r="F36" s="903"/>
      <c r="G36" s="903"/>
      <c r="H36" s="903"/>
      <c r="I36" s="903"/>
      <c r="J36" s="903"/>
      <c r="K36" s="903"/>
      <c r="L36" s="903"/>
      <c r="M36" s="903"/>
      <c r="N36" s="903"/>
      <c r="O36" s="903"/>
      <c r="P36" s="903"/>
      <c r="Q36" s="903"/>
      <c r="R36" s="903"/>
      <c r="S36" s="940"/>
      <c r="T36" s="941"/>
      <c r="U36" s="941"/>
      <c r="V36" s="941"/>
      <c r="W36" s="941"/>
      <c r="X36" s="941"/>
      <c r="Y36" s="941"/>
      <c r="Z36" s="941"/>
      <c r="AA36" s="941"/>
      <c r="AB36" s="941"/>
      <c r="AC36" s="941"/>
      <c r="AD36" s="941"/>
      <c r="AE36" s="941"/>
      <c r="AF36" s="941"/>
      <c r="AG36" s="942"/>
      <c r="AH36" s="903"/>
      <c r="AI36" s="903"/>
      <c r="AJ36" s="903"/>
      <c r="AK36" s="903"/>
      <c r="AL36" s="903"/>
      <c r="AM36" s="903"/>
      <c r="AN36" s="903"/>
      <c r="AO36" s="903"/>
      <c r="AP36" s="903"/>
      <c r="AQ36" s="903"/>
      <c r="AR36" s="903"/>
      <c r="AS36" s="903"/>
      <c r="AT36" s="903"/>
      <c r="AU36" s="903"/>
      <c r="AV36" s="903"/>
      <c r="AW36" s="911"/>
      <c r="AX36" s="911"/>
      <c r="AY36" s="911"/>
      <c r="AZ36" s="911"/>
      <c r="BA36" s="911"/>
      <c r="BB36" s="911"/>
      <c r="BC36" s="911"/>
      <c r="BD36" s="911"/>
      <c r="BE36" s="911"/>
      <c r="BF36" s="922"/>
      <c r="BG36" s="922"/>
      <c r="BH36" s="922"/>
      <c r="BI36" s="922"/>
      <c r="BJ36" s="922"/>
      <c r="BK36" s="922"/>
      <c r="BL36" s="922"/>
      <c r="BM36" s="923"/>
    </row>
    <row r="37" spans="1:65" s="74" customFormat="1" ht="20.25" customHeight="1">
      <c r="A37" s="50"/>
      <c r="B37" s="906"/>
      <c r="C37" s="845"/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3"/>
      <c r="S37" s="940"/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941"/>
      <c r="AE37" s="941"/>
      <c r="AF37" s="941"/>
      <c r="AG37" s="942"/>
      <c r="AH37" s="903"/>
      <c r="AI37" s="903"/>
      <c r="AJ37" s="903"/>
      <c r="AK37" s="903"/>
      <c r="AL37" s="903"/>
      <c r="AM37" s="903"/>
      <c r="AN37" s="903"/>
      <c r="AO37" s="903"/>
      <c r="AP37" s="903"/>
      <c r="AQ37" s="903"/>
      <c r="AR37" s="903"/>
      <c r="AS37" s="903"/>
      <c r="AT37" s="903"/>
      <c r="AU37" s="903"/>
      <c r="AV37" s="903"/>
      <c r="AW37" s="911"/>
      <c r="AX37" s="911"/>
      <c r="AY37" s="911"/>
      <c r="AZ37" s="911"/>
      <c r="BA37" s="911"/>
      <c r="BB37" s="911"/>
      <c r="BC37" s="911"/>
      <c r="BD37" s="911"/>
      <c r="BE37" s="911"/>
      <c r="BF37" s="922"/>
      <c r="BG37" s="922"/>
      <c r="BH37" s="922"/>
      <c r="BI37" s="922"/>
      <c r="BJ37" s="922"/>
      <c r="BK37" s="922"/>
      <c r="BL37" s="922"/>
      <c r="BM37" s="923"/>
    </row>
    <row r="38" spans="1:65" s="74" customFormat="1" ht="21.75" customHeight="1">
      <c r="A38" s="50"/>
      <c r="B38" s="906"/>
      <c r="C38" s="845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40"/>
      <c r="T38" s="941"/>
      <c r="U38" s="941"/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1"/>
      <c r="AG38" s="942"/>
      <c r="AH38" s="903"/>
      <c r="AI38" s="903"/>
      <c r="AJ38" s="903"/>
      <c r="AK38" s="903"/>
      <c r="AL38" s="903"/>
      <c r="AM38" s="903"/>
      <c r="AN38" s="903"/>
      <c r="AO38" s="903"/>
      <c r="AP38" s="903"/>
      <c r="AQ38" s="903"/>
      <c r="AR38" s="903"/>
      <c r="AS38" s="903"/>
      <c r="AT38" s="903"/>
      <c r="AU38" s="903"/>
      <c r="AV38" s="903"/>
      <c r="AW38" s="911"/>
      <c r="AX38" s="911"/>
      <c r="AY38" s="911"/>
      <c r="AZ38" s="911"/>
      <c r="BA38" s="911"/>
      <c r="BB38" s="911"/>
      <c r="BC38" s="911"/>
      <c r="BD38" s="911"/>
      <c r="BE38" s="911"/>
      <c r="BF38" s="922"/>
      <c r="BG38" s="922"/>
      <c r="BH38" s="922"/>
      <c r="BI38" s="922"/>
      <c r="BJ38" s="922"/>
      <c r="BK38" s="922"/>
      <c r="BL38" s="922"/>
      <c r="BM38" s="923"/>
    </row>
    <row r="39" spans="1:65" s="74" customFormat="1" ht="60" customHeight="1" thickBot="1">
      <c r="A39" s="50"/>
      <c r="B39" s="907"/>
      <c r="C39" s="908"/>
      <c r="D39" s="909"/>
      <c r="E39" s="909"/>
      <c r="F39" s="909"/>
      <c r="G39" s="909"/>
      <c r="H39" s="909"/>
      <c r="I39" s="909"/>
      <c r="J39" s="909"/>
      <c r="K39" s="909"/>
      <c r="L39" s="909"/>
      <c r="M39" s="909"/>
      <c r="N39" s="909"/>
      <c r="O39" s="909"/>
      <c r="P39" s="909"/>
      <c r="Q39" s="909"/>
      <c r="R39" s="909"/>
      <c r="S39" s="943"/>
      <c r="T39" s="944"/>
      <c r="U39" s="944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5"/>
      <c r="AH39" s="909"/>
      <c r="AI39" s="909"/>
      <c r="AJ39" s="909"/>
      <c r="AK39" s="909"/>
      <c r="AL39" s="909"/>
      <c r="AM39" s="909"/>
      <c r="AN39" s="909"/>
      <c r="AO39" s="909"/>
      <c r="AP39" s="909"/>
      <c r="AQ39" s="909"/>
      <c r="AR39" s="909"/>
      <c r="AS39" s="909"/>
      <c r="AT39" s="909"/>
      <c r="AU39" s="909"/>
      <c r="AV39" s="909"/>
      <c r="AW39" s="912"/>
      <c r="AX39" s="912"/>
      <c r="AY39" s="912"/>
      <c r="AZ39" s="912"/>
      <c r="BA39" s="912"/>
      <c r="BB39" s="912"/>
      <c r="BC39" s="912"/>
      <c r="BD39" s="912"/>
      <c r="BE39" s="912"/>
      <c r="BF39" s="924"/>
      <c r="BG39" s="924"/>
      <c r="BH39" s="924"/>
      <c r="BI39" s="924"/>
      <c r="BJ39" s="924"/>
      <c r="BK39" s="924"/>
      <c r="BL39" s="924"/>
      <c r="BM39" s="925"/>
    </row>
    <row r="40" spans="1:65" s="74" customFormat="1" ht="20.25" customHeight="1">
      <c r="A40" s="50"/>
      <c r="B40" s="914">
        <v>3</v>
      </c>
      <c r="C40" s="915"/>
      <c r="D40" s="913" t="s">
        <v>274</v>
      </c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  <c r="R40" s="913"/>
      <c r="S40" s="913" t="s">
        <v>275</v>
      </c>
      <c r="T40" s="913"/>
      <c r="U40" s="913"/>
      <c r="V40" s="913"/>
      <c r="W40" s="913"/>
      <c r="X40" s="913"/>
      <c r="Y40" s="913"/>
      <c r="Z40" s="913"/>
      <c r="AA40" s="913"/>
      <c r="AB40" s="913"/>
      <c r="AC40" s="913"/>
      <c r="AD40" s="913"/>
      <c r="AE40" s="913"/>
      <c r="AF40" s="913"/>
      <c r="AG40" s="913"/>
      <c r="AH40" s="913" t="s">
        <v>543</v>
      </c>
      <c r="AI40" s="913"/>
      <c r="AJ40" s="913"/>
      <c r="AK40" s="913"/>
      <c r="AL40" s="913"/>
      <c r="AM40" s="913"/>
      <c r="AN40" s="913"/>
      <c r="AO40" s="913"/>
      <c r="AP40" s="913"/>
      <c r="AQ40" s="913"/>
      <c r="AR40" s="913"/>
      <c r="AS40" s="913"/>
      <c r="AT40" s="913"/>
      <c r="AU40" s="913"/>
      <c r="AV40" s="913"/>
      <c r="AW40" s="919"/>
      <c r="AX40" s="919"/>
      <c r="AY40" s="919"/>
      <c r="AZ40" s="919"/>
      <c r="BA40" s="919"/>
      <c r="BB40" s="919"/>
      <c r="BC40" s="919"/>
      <c r="BD40" s="919"/>
      <c r="BE40" s="919"/>
      <c r="BF40" s="920"/>
      <c r="BG40" s="920"/>
      <c r="BH40" s="920"/>
      <c r="BI40" s="920"/>
      <c r="BJ40" s="920"/>
      <c r="BK40" s="920"/>
      <c r="BL40" s="920"/>
      <c r="BM40" s="921"/>
    </row>
    <row r="41" spans="1:65" s="74" customFormat="1" ht="20.25" customHeight="1">
      <c r="A41" s="50"/>
      <c r="B41" s="906"/>
      <c r="C41" s="845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3"/>
      <c r="V41" s="903"/>
      <c r="W41" s="903"/>
      <c r="X41" s="903"/>
      <c r="Y41" s="903"/>
      <c r="Z41" s="903"/>
      <c r="AA41" s="903"/>
      <c r="AB41" s="903"/>
      <c r="AC41" s="903"/>
      <c r="AD41" s="903"/>
      <c r="AE41" s="903"/>
      <c r="AF41" s="903"/>
      <c r="AG41" s="903"/>
      <c r="AH41" s="903"/>
      <c r="AI41" s="903"/>
      <c r="AJ41" s="903"/>
      <c r="AK41" s="903"/>
      <c r="AL41" s="903"/>
      <c r="AM41" s="903"/>
      <c r="AN41" s="903"/>
      <c r="AO41" s="903"/>
      <c r="AP41" s="903"/>
      <c r="AQ41" s="903"/>
      <c r="AR41" s="903"/>
      <c r="AS41" s="903"/>
      <c r="AT41" s="903"/>
      <c r="AU41" s="903"/>
      <c r="AV41" s="903"/>
      <c r="AW41" s="911"/>
      <c r="AX41" s="911"/>
      <c r="AY41" s="911"/>
      <c r="AZ41" s="911"/>
      <c r="BA41" s="911"/>
      <c r="BB41" s="911"/>
      <c r="BC41" s="911"/>
      <c r="BD41" s="911"/>
      <c r="BE41" s="911"/>
      <c r="BF41" s="922"/>
      <c r="BG41" s="922"/>
      <c r="BH41" s="922"/>
      <c r="BI41" s="922"/>
      <c r="BJ41" s="922"/>
      <c r="BK41" s="922"/>
      <c r="BL41" s="922"/>
      <c r="BM41" s="923"/>
    </row>
    <row r="42" spans="1:65" s="74" customFormat="1" ht="20.25" customHeight="1">
      <c r="A42" s="50"/>
      <c r="B42" s="906"/>
      <c r="C42" s="845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3"/>
      <c r="AC42" s="903"/>
      <c r="AD42" s="903"/>
      <c r="AE42" s="903"/>
      <c r="AF42" s="903"/>
      <c r="AG42" s="903"/>
      <c r="AH42" s="903"/>
      <c r="AI42" s="903"/>
      <c r="AJ42" s="903"/>
      <c r="AK42" s="903"/>
      <c r="AL42" s="903"/>
      <c r="AM42" s="903"/>
      <c r="AN42" s="903"/>
      <c r="AO42" s="903"/>
      <c r="AP42" s="903"/>
      <c r="AQ42" s="903"/>
      <c r="AR42" s="903"/>
      <c r="AS42" s="903"/>
      <c r="AT42" s="903"/>
      <c r="AU42" s="903"/>
      <c r="AV42" s="903"/>
      <c r="AW42" s="911"/>
      <c r="AX42" s="911"/>
      <c r="AY42" s="911"/>
      <c r="AZ42" s="911"/>
      <c r="BA42" s="911"/>
      <c r="BB42" s="911"/>
      <c r="BC42" s="911"/>
      <c r="BD42" s="911"/>
      <c r="BE42" s="911"/>
      <c r="BF42" s="922"/>
      <c r="BG42" s="922"/>
      <c r="BH42" s="922"/>
      <c r="BI42" s="922"/>
      <c r="BJ42" s="922"/>
      <c r="BK42" s="922"/>
      <c r="BL42" s="922"/>
      <c r="BM42" s="923"/>
    </row>
    <row r="43" spans="1:65" s="74" customFormat="1" ht="33.75" customHeight="1" thickBot="1">
      <c r="A43" s="50"/>
      <c r="B43" s="916"/>
      <c r="C43" s="917"/>
      <c r="D43" s="918"/>
      <c r="E43" s="918"/>
      <c r="F43" s="918"/>
      <c r="G43" s="918"/>
      <c r="H43" s="918"/>
      <c r="I43" s="918"/>
      <c r="J43" s="918"/>
      <c r="K43" s="918"/>
      <c r="L43" s="918"/>
      <c r="M43" s="918"/>
      <c r="N43" s="918"/>
      <c r="O43" s="918"/>
      <c r="P43" s="918"/>
      <c r="Q43" s="918"/>
      <c r="R43" s="918"/>
      <c r="S43" s="909"/>
      <c r="T43" s="909"/>
      <c r="U43" s="909"/>
      <c r="V43" s="909"/>
      <c r="W43" s="909"/>
      <c r="X43" s="909"/>
      <c r="Y43" s="909"/>
      <c r="Z43" s="909"/>
      <c r="AA43" s="909"/>
      <c r="AB43" s="909"/>
      <c r="AC43" s="909"/>
      <c r="AD43" s="909"/>
      <c r="AE43" s="909"/>
      <c r="AF43" s="909"/>
      <c r="AG43" s="909"/>
      <c r="AH43" s="909"/>
      <c r="AI43" s="909"/>
      <c r="AJ43" s="909"/>
      <c r="AK43" s="909"/>
      <c r="AL43" s="909"/>
      <c r="AM43" s="909"/>
      <c r="AN43" s="909"/>
      <c r="AO43" s="909"/>
      <c r="AP43" s="909"/>
      <c r="AQ43" s="909"/>
      <c r="AR43" s="909"/>
      <c r="AS43" s="909"/>
      <c r="AT43" s="909"/>
      <c r="AU43" s="909"/>
      <c r="AV43" s="909"/>
      <c r="AW43" s="912"/>
      <c r="AX43" s="912"/>
      <c r="AY43" s="912"/>
      <c r="AZ43" s="912"/>
      <c r="BA43" s="912"/>
      <c r="BB43" s="912"/>
      <c r="BC43" s="912"/>
      <c r="BD43" s="912"/>
      <c r="BE43" s="912"/>
      <c r="BF43" s="924"/>
      <c r="BG43" s="924"/>
      <c r="BH43" s="924"/>
      <c r="BI43" s="924"/>
      <c r="BJ43" s="924"/>
      <c r="BK43" s="924"/>
      <c r="BL43" s="924"/>
      <c r="BM43" s="925"/>
    </row>
    <row r="44" spans="1:65" s="74" customFormat="1" ht="20.25" customHeight="1">
      <c r="A44" s="113"/>
      <c r="B44" s="948">
        <v>4</v>
      </c>
      <c r="C44" s="949"/>
      <c r="D44" s="928" t="s">
        <v>276</v>
      </c>
      <c r="E44" s="929"/>
      <c r="F44" s="929"/>
      <c r="G44" s="929"/>
      <c r="H44" s="929"/>
      <c r="I44" s="929"/>
      <c r="J44" s="929"/>
      <c r="K44" s="929"/>
      <c r="L44" s="929"/>
      <c r="M44" s="929"/>
      <c r="N44" s="929"/>
      <c r="O44" s="929"/>
      <c r="P44" s="929"/>
      <c r="Q44" s="929"/>
      <c r="R44" s="930"/>
      <c r="S44" s="902" t="s">
        <v>562</v>
      </c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2"/>
      <c r="AE44" s="902"/>
      <c r="AF44" s="902"/>
      <c r="AG44" s="902"/>
      <c r="AH44" s="902" t="s">
        <v>561</v>
      </c>
      <c r="AI44" s="902"/>
      <c r="AJ44" s="902"/>
      <c r="AK44" s="902"/>
      <c r="AL44" s="902"/>
      <c r="AM44" s="902"/>
      <c r="AN44" s="902"/>
      <c r="AO44" s="902"/>
      <c r="AP44" s="902"/>
      <c r="AQ44" s="902"/>
      <c r="AR44" s="902"/>
      <c r="AS44" s="902"/>
      <c r="AT44" s="902"/>
      <c r="AU44" s="902"/>
      <c r="AV44" s="902"/>
      <c r="AW44" s="919"/>
      <c r="AX44" s="919"/>
      <c r="AY44" s="919"/>
      <c r="AZ44" s="919"/>
      <c r="BA44" s="919"/>
      <c r="BB44" s="919"/>
      <c r="BC44" s="919"/>
      <c r="BD44" s="919"/>
      <c r="BE44" s="919"/>
      <c r="BF44" s="920"/>
      <c r="BG44" s="920"/>
      <c r="BH44" s="920"/>
      <c r="BI44" s="920"/>
      <c r="BJ44" s="920"/>
      <c r="BK44" s="920"/>
      <c r="BL44" s="920"/>
      <c r="BM44" s="921"/>
    </row>
    <row r="45" spans="1:65" s="74" customFormat="1" ht="20.25" customHeight="1">
      <c r="A45" s="113"/>
      <c r="B45" s="950"/>
      <c r="C45" s="723"/>
      <c r="D45" s="931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3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2"/>
      <c r="AI45" s="902"/>
      <c r="AJ45" s="902"/>
      <c r="AK45" s="902"/>
      <c r="AL45" s="902"/>
      <c r="AM45" s="902"/>
      <c r="AN45" s="902"/>
      <c r="AO45" s="902"/>
      <c r="AP45" s="902"/>
      <c r="AQ45" s="902"/>
      <c r="AR45" s="902"/>
      <c r="AS45" s="902"/>
      <c r="AT45" s="902"/>
      <c r="AU45" s="902"/>
      <c r="AV45" s="902"/>
      <c r="AW45" s="910"/>
      <c r="AX45" s="910"/>
      <c r="AY45" s="910"/>
      <c r="AZ45" s="910"/>
      <c r="BA45" s="910"/>
      <c r="BB45" s="910"/>
      <c r="BC45" s="910"/>
      <c r="BD45" s="910"/>
      <c r="BE45" s="910"/>
      <c r="BF45" s="926"/>
      <c r="BG45" s="926"/>
      <c r="BH45" s="926"/>
      <c r="BI45" s="926"/>
      <c r="BJ45" s="926"/>
      <c r="BK45" s="926"/>
      <c r="BL45" s="926"/>
      <c r="BM45" s="927"/>
    </row>
    <row r="46" spans="2:65" s="74" customFormat="1" ht="20.25" customHeight="1">
      <c r="B46" s="950"/>
      <c r="C46" s="723"/>
      <c r="D46" s="931"/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2"/>
      <c r="R46" s="93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3"/>
      <c r="AJ46" s="903"/>
      <c r="AK46" s="903"/>
      <c r="AL46" s="903"/>
      <c r="AM46" s="903"/>
      <c r="AN46" s="903"/>
      <c r="AO46" s="903"/>
      <c r="AP46" s="903"/>
      <c r="AQ46" s="903"/>
      <c r="AR46" s="903"/>
      <c r="AS46" s="903"/>
      <c r="AT46" s="903"/>
      <c r="AU46" s="903"/>
      <c r="AV46" s="903"/>
      <c r="AW46" s="911"/>
      <c r="AX46" s="911"/>
      <c r="AY46" s="911"/>
      <c r="AZ46" s="911"/>
      <c r="BA46" s="911"/>
      <c r="BB46" s="911"/>
      <c r="BC46" s="911"/>
      <c r="BD46" s="911"/>
      <c r="BE46" s="911"/>
      <c r="BF46" s="922"/>
      <c r="BG46" s="922"/>
      <c r="BH46" s="922"/>
      <c r="BI46" s="922"/>
      <c r="BJ46" s="922"/>
      <c r="BK46" s="922"/>
      <c r="BL46" s="922"/>
      <c r="BM46" s="923"/>
    </row>
    <row r="47" spans="1:65" s="3" customFormat="1" ht="29.25" customHeight="1">
      <c r="A47" s="113"/>
      <c r="B47" s="950"/>
      <c r="C47" s="723"/>
      <c r="D47" s="931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3"/>
      <c r="AJ47" s="903"/>
      <c r="AK47" s="903"/>
      <c r="AL47" s="903"/>
      <c r="AM47" s="903"/>
      <c r="AN47" s="903"/>
      <c r="AO47" s="903"/>
      <c r="AP47" s="903"/>
      <c r="AQ47" s="903"/>
      <c r="AR47" s="903"/>
      <c r="AS47" s="903"/>
      <c r="AT47" s="903"/>
      <c r="AU47" s="903"/>
      <c r="AV47" s="903"/>
      <c r="AW47" s="911"/>
      <c r="AX47" s="911"/>
      <c r="AY47" s="911"/>
      <c r="AZ47" s="911"/>
      <c r="BA47" s="911"/>
      <c r="BB47" s="911"/>
      <c r="BC47" s="911"/>
      <c r="BD47" s="911"/>
      <c r="BE47" s="911"/>
      <c r="BF47" s="922"/>
      <c r="BG47" s="922"/>
      <c r="BH47" s="922"/>
      <c r="BI47" s="922"/>
      <c r="BJ47" s="922"/>
      <c r="BK47" s="922"/>
      <c r="BL47" s="922"/>
      <c r="BM47" s="923"/>
    </row>
    <row r="48" spans="1:65" s="74" customFormat="1" ht="19.5" customHeight="1">
      <c r="A48" s="113"/>
      <c r="B48" s="950"/>
      <c r="C48" s="723"/>
      <c r="D48" s="931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3"/>
      <c r="S48" s="1029" t="s">
        <v>277</v>
      </c>
      <c r="T48" s="1029"/>
      <c r="U48" s="1029"/>
      <c r="V48" s="1029"/>
      <c r="W48" s="1029"/>
      <c r="X48" s="1029"/>
      <c r="Y48" s="1029"/>
      <c r="Z48" s="1029"/>
      <c r="AA48" s="1029"/>
      <c r="AB48" s="1029"/>
      <c r="AC48" s="1029"/>
      <c r="AD48" s="1029"/>
      <c r="AE48" s="1029"/>
      <c r="AF48" s="1029"/>
      <c r="AG48" s="1029"/>
      <c r="AH48" s="903" t="s">
        <v>278</v>
      </c>
      <c r="AI48" s="903"/>
      <c r="AJ48" s="903"/>
      <c r="AK48" s="903"/>
      <c r="AL48" s="903"/>
      <c r="AM48" s="903"/>
      <c r="AN48" s="903"/>
      <c r="AO48" s="903"/>
      <c r="AP48" s="903"/>
      <c r="AQ48" s="903"/>
      <c r="AR48" s="903"/>
      <c r="AS48" s="903"/>
      <c r="AT48" s="903"/>
      <c r="AU48" s="903"/>
      <c r="AV48" s="903"/>
      <c r="AW48" s="911"/>
      <c r="AX48" s="911"/>
      <c r="AY48" s="911"/>
      <c r="AZ48" s="911"/>
      <c r="BA48" s="911"/>
      <c r="BB48" s="911"/>
      <c r="BC48" s="911"/>
      <c r="BD48" s="911"/>
      <c r="BE48" s="911"/>
      <c r="BF48" s="922"/>
      <c r="BG48" s="922"/>
      <c r="BH48" s="922"/>
      <c r="BI48" s="922"/>
      <c r="BJ48" s="922"/>
      <c r="BK48" s="922"/>
      <c r="BL48" s="922"/>
      <c r="BM48" s="923"/>
    </row>
    <row r="49" spans="1:65" s="74" customFormat="1" ht="20.25" customHeight="1">
      <c r="A49" s="113"/>
      <c r="B49" s="950"/>
      <c r="C49" s="723"/>
      <c r="D49" s="931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3"/>
      <c r="S49" s="1029"/>
      <c r="T49" s="1029"/>
      <c r="U49" s="1029"/>
      <c r="V49" s="1029"/>
      <c r="W49" s="1029"/>
      <c r="X49" s="1029"/>
      <c r="Y49" s="1029"/>
      <c r="Z49" s="1029"/>
      <c r="AA49" s="1029"/>
      <c r="AB49" s="1029"/>
      <c r="AC49" s="1029"/>
      <c r="AD49" s="1029"/>
      <c r="AE49" s="1029"/>
      <c r="AF49" s="1029"/>
      <c r="AG49" s="1029"/>
      <c r="AH49" s="903"/>
      <c r="AI49" s="903"/>
      <c r="AJ49" s="903"/>
      <c r="AK49" s="903"/>
      <c r="AL49" s="903"/>
      <c r="AM49" s="903"/>
      <c r="AN49" s="903"/>
      <c r="AO49" s="903"/>
      <c r="AP49" s="903"/>
      <c r="AQ49" s="903"/>
      <c r="AR49" s="903"/>
      <c r="AS49" s="903"/>
      <c r="AT49" s="903"/>
      <c r="AU49" s="903"/>
      <c r="AV49" s="903"/>
      <c r="AW49" s="911"/>
      <c r="AX49" s="911"/>
      <c r="AY49" s="911"/>
      <c r="AZ49" s="911"/>
      <c r="BA49" s="911"/>
      <c r="BB49" s="911"/>
      <c r="BC49" s="911"/>
      <c r="BD49" s="911"/>
      <c r="BE49" s="911"/>
      <c r="BF49" s="922"/>
      <c r="BG49" s="922"/>
      <c r="BH49" s="922"/>
      <c r="BI49" s="922"/>
      <c r="BJ49" s="922"/>
      <c r="BK49" s="922"/>
      <c r="BL49" s="922"/>
      <c r="BM49" s="923"/>
    </row>
    <row r="50" spans="1:65" s="74" customFormat="1" ht="20.25" customHeight="1">
      <c r="A50" s="50"/>
      <c r="B50" s="950"/>
      <c r="C50" s="723"/>
      <c r="D50" s="931"/>
      <c r="E50" s="932"/>
      <c r="F50" s="932"/>
      <c r="G50" s="932"/>
      <c r="H50" s="932"/>
      <c r="I50" s="932"/>
      <c r="J50" s="932"/>
      <c r="K50" s="932"/>
      <c r="L50" s="932"/>
      <c r="M50" s="932"/>
      <c r="N50" s="932"/>
      <c r="O50" s="932"/>
      <c r="P50" s="932"/>
      <c r="Q50" s="932"/>
      <c r="R50" s="933"/>
      <c r="S50" s="1029"/>
      <c r="T50" s="1029"/>
      <c r="U50" s="1029"/>
      <c r="V50" s="1029"/>
      <c r="W50" s="1029"/>
      <c r="X50" s="1029"/>
      <c r="Y50" s="1029"/>
      <c r="Z50" s="1029"/>
      <c r="AA50" s="1029"/>
      <c r="AB50" s="1029"/>
      <c r="AC50" s="1029"/>
      <c r="AD50" s="1029"/>
      <c r="AE50" s="1029"/>
      <c r="AF50" s="1029"/>
      <c r="AG50" s="1029"/>
      <c r="AH50" s="903"/>
      <c r="AI50" s="903"/>
      <c r="AJ50" s="903"/>
      <c r="AK50" s="903"/>
      <c r="AL50" s="903"/>
      <c r="AM50" s="903"/>
      <c r="AN50" s="903"/>
      <c r="AO50" s="903"/>
      <c r="AP50" s="903"/>
      <c r="AQ50" s="903"/>
      <c r="AR50" s="903"/>
      <c r="AS50" s="903"/>
      <c r="AT50" s="903"/>
      <c r="AU50" s="903"/>
      <c r="AV50" s="903"/>
      <c r="AW50" s="911"/>
      <c r="AX50" s="911"/>
      <c r="AY50" s="911"/>
      <c r="AZ50" s="911"/>
      <c r="BA50" s="911"/>
      <c r="BB50" s="911"/>
      <c r="BC50" s="911"/>
      <c r="BD50" s="911"/>
      <c r="BE50" s="911"/>
      <c r="BF50" s="922"/>
      <c r="BG50" s="922"/>
      <c r="BH50" s="922"/>
      <c r="BI50" s="922"/>
      <c r="BJ50" s="922"/>
      <c r="BK50" s="922"/>
      <c r="BL50" s="922"/>
      <c r="BM50" s="923"/>
    </row>
    <row r="51" spans="1:65" s="74" customFormat="1" ht="20.25" customHeight="1">
      <c r="A51" s="50"/>
      <c r="B51" s="950"/>
      <c r="C51" s="723"/>
      <c r="D51" s="931"/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3"/>
      <c r="S51" s="1029"/>
      <c r="T51" s="1029"/>
      <c r="U51" s="1029"/>
      <c r="V51" s="1029"/>
      <c r="W51" s="1029"/>
      <c r="X51" s="1029"/>
      <c r="Y51" s="1029"/>
      <c r="Z51" s="1029"/>
      <c r="AA51" s="1029"/>
      <c r="AB51" s="1029"/>
      <c r="AC51" s="1029"/>
      <c r="AD51" s="1029"/>
      <c r="AE51" s="1029"/>
      <c r="AF51" s="1029"/>
      <c r="AG51" s="1029"/>
      <c r="AH51" s="903"/>
      <c r="AI51" s="903"/>
      <c r="AJ51" s="903"/>
      <c r="AK51" s="903"/>
      <c r="AL51" s="903"/>
      <c r="AM51" s="903"/>
      <c r="AN51" s="903"/>
      <c r="AO51" s="903"/>
      <c r="AP51" s="903"/>
      <c r="AQ51" s="903"/>
      <c r="AR51" s="903"/>
      <c r="AS51" s="903"/>
      <c r="AT51" s="903"/>
      <c r="AU51" s="903"/>
      <c r="AV51" s="903"/>
      <c r="AW51" s="911"/>
      <c r="AX51" s="911"/>
      <c r="AY51" s="911"/>
      <c r="AZ51" s="911"/>
      <c r="BA51" s="911"/>
      <c r="BB51" s="911"/>
      <c r="BC51" s="911"/>
      <c r="BD51" s="911"/>
      <c r="BE51" s="911"/>
      <c r="BF51" s="922"/>
      <c r="BG51" s="922"/>
      <c r="BH51" s="922"/>
      <c r="BI51" s="922"/>
      <c r="BJ51" s="922"/>
      <c r="BK51" s="922"/>
      <c r="BL51" s="922"/>
      <c r="BM51" s="923"/>
    </row>
    <row r="52" spans="1:65" s="74" customFormat="1" ht="20.25" customHeight="1">
      <c r="A52" s="50"/>
      <c r="B52" s="950"/>
      <c r="C52" s="723"/>
      <c r="D52" s="931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3"/>
      <c r="S52" s="1029"/>
      <c r="T52" s="1029"/>
      <c r="U52" s="1029"/>
      <c r="V52" s="1029"/>
      <c r="W52" s="1029"/>
      <c r="X52" s="1029"/>
      <c r="Y52" s="1029"/>
      <c r="Z52" s="1029"/>
      <c r="AA52" s="1029"/>
      <c r="AB52" s="1029"/>
      <c r="AC52" s="1029"/>
      <c r="AD52" s="1029"/>
      <c r="AE52" s="1029"/>
      <c r="AF52" s="1029"/>
      <c r="AG52" s="1029"/>
      <c r="AH52" s="903"/>
      <c r="AI52" s="903"/>
      <c r="AJ52" s="903"/>
      <c r="AK52" s="903"/>
      <c r="AL52" s="903"/>
      <c r="AM52" s="903"/>
      <c r="AN52" s="903"/>
      <c r="AO52" s="903"/>
      <c r="AP52" s="903"/>
      <c r="AQ52" s="903"/>
      <c r="AR52" s="903"/>
      <c r="AS52" s="903"/>
      <c r="AT52" s="903"/>
      <c r="AU52" s="903"/>
      <c r="AV52" s="903"/>
      <c r="AW52" s="911"/>
      <c r="AX52" s="911"/>
      <c r="AY52" s="911"/>
      <c r="AZ52" s="911"/>
      <c r="BA52" s="911"/>
      <c r="BB52" s="911"/>
      <c r="BC52" s="911"/>
      <c r="BD52" s="911"/>
      <c r="BE52" s="911"/>
      <c r="BF52" s="922"/>
      <c r="BG52" s="922"/>
      <c r="BH52" s="922"/>
      <c r="BI52" s="922"/>
      <c r="BJ52" s="922"/>
      <c r="BK52" s="922"/>
      <c r="BL52" s="922"/>
      <c r="BM52" s="923"/>
    </row>
    <row r="53" spans="1:65" s="74" customFormat="1" ht="20.25" customHeight="1">
      <c r="A53" s="50"/>
      <c r="B53" s="950"/>
      <c r="C53" s="723"/>
      <c r="D53" s="931"/>
      <c r="E53" s="932"/>
      <c r="F53" s="932"/>
      <c r="G53" s="932"/>
      <c r="H53" s="932"/>
      <c r="I53" s="932"/>
      <c r="J53" s="932"/>
      <c r="K53" s="932"/>
      <c r="L53" s="932"/>
      <c r="M53" s="932"/>
      <c r="N53" s="932"/>
      <c r="O53" s="932"/>
      <c r="P53" s="932"/>
      <c r="Q53" s="932"/>
      <c r="R53" s="933"/>
      <c r="S53" s="1029"/>
      <c r="T53" s="1029"/>
      <c r="U53" s="1029"/>
      <c r="V53" s="1029"/>
      <c r="W53" s="1029"/>
      <c r="X53" s="1029"/>
      <c r="Y53" s="1029"/>
      <c r="Z53" s="1029"/>
      <c r="AA53" s="1029"/>
      <c r="AB53" s="1029"/>
      <c r="AC53" s="1029"/>
      <c r="AD53" s="1029"/>
      <c r="AE53" s="1029"/>
      <c r="AF53" s="1029"/>
      <c r="AG53" s="1029"/>
      <c r="AH53" s="903"/>
      <c r="AI53" s="903"/>
      <c r="AJ53" s="903"/>
      <c r="AK53" s="903"/>
      <c r="AL53" s="903"/>
      <c r="AM53" s="903"/>
      <c r="AN53" s="903"/>
      <c r="AO53" s="903"/>
      <c r="AP53" s="903"/>
      <c r="AQ53" s="903"/>
      <c r="AR53" s="903"/>
      <c r="AS53" s="903"/>
      <c r="AT53" s="903"/>
      <c r="AU53" s="903"/>
      <c r="AV53" s="903"/>
      <c r="AW53" s="911"/>
      <c r="AX53" s="911"/>
      <c r="AY53" s="911"/>
      <c r="AZ53" s="911"/>
      <c r="BA53" s="911"/>
      <c r="BB53" s="911"/>
      <c r="BC53" s="911"/>
      <c r="BD53" s="911"/>
      <c r="BE53" s="911"/>
      <c r="BF53" s="922"/>
      <c r="BG53" s="922"/>
      <c r="BH53" s="922"/>
      <c r="BI53" s="922"/>
      <c r="BJ53" s="922"/>
      <c r="BK53" s="922"/>
      <c r="BL53" s="922"/>
      <c r="BM53" s="923"/>
    </row>
    <row r="54" spans="1:65" s="74" customFormat="1" ht="20.25" customHeight="1">
      <c r="A54" s="50"/>
      <c r="B54" s="950"/>
      <c r="C54" s="723"/>
      <c r="D54" s="931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3"/>
      <c r="S54" s="1029"/>
      <c r="T54" s="1029"/>
      <c r="U54" s="1029"/>
      <c r="V54" s="1029"/>
      <c r="W54" s="1029"/>
      <c r="X54" s="1029"/>
      <c r="Y54" s="1029"/>
      <c r="Z54" s="1029"/>
      <c r="AA54" s="1029"/>
      <c r="AB54" s="1029"/>
      <c r="AC54" s="1029"/>
      <c r="AD54" s="1029"/>
      <c r="AE54" s="1029"/>
      <c r="AF54" s="1029"/>
      <c r="AG54" s="1029"/>
      <c r="AH54" s="903"/>
      <c r="AI54" s="903"/>
      <c r="AJ54" s="903"/>
      <c r="AK54" s="903"/>
      <c r="AL54" s="903"/>
      <c r="AM54" s="903"/>
      <c r="AN54" s="903"/>
      <c r="AO54" s="903"/>
      <c r="AP54" s="903"/>
      <c r="AQ54" s="903"/>
      <c r="AR54" s="903"/>
      <c r="AS54" s="903"/>
      <c r="AT54" s="903"/>
      <c r="AU54" s="903"/>
      <c r="AV54" s="903"/>
      <c r="AW54" s="911"/>
      <c r="AX54" s="911"/>
      <c r="AY54" s="911"/>
      <c r="AZ54" s="911"/>
      <c r="BA54" s="911"/>
      <c r="BB54" s="911"/>
      <c r="BC54" s="911"/>
      <c r="BD54" s="911"/>
      <c r="BE54" s="911"/>
      <c r="BF54" s="922"/>
      <c r="BG54" s="922"/>
      <c r="BH54" s="922"/>
      <c r="BI54" s="922"/>
      <c r="BJ54" s="922"/>
      <c r="BK54" s="922"/>
      <c r="BL54" s="922"/>
      <c r="BM54" s="923"/>
    </row>
    <row r="55" spans="1:65" s="74" customFormat="1" ht="24" customHeight="1">
      <c r="A55" s="50"/>
      <c r="B55" s="950"/>
      <c r="C55" s="723"/>
      <c r="D55" s="931"/>
      <c r="E55" s="932"/>
      <c r="F55" s="932"/>
      <c r="G55" s="932"/>
      <c r="H55" s="932"/>
      <c r="I55" s="932"/>
      <c r="J55" s="932"/>
      <c r="K55" s="932"/>
      <c r="L55" s="932"/>
      <c r="M55" s="932"/>
      <c r="N55" s="932"/>
      <c r="O55" s="932"/>
      <c r="P55" s="932"/>
      <c r="Q55" s="932"/>
      <c r="R55" s="933"/>
      <c r="S55" s="1029"/>
      <c r="T55" s="1029"/>
      <c r="U55" s="1029"/>
      <c r="V55" s="1029"/>
      <c r="W55" s="1029"/>
      <c r="X55" s="1029"/>
      <c r="Y55" s="1029"/>
      <c r="Z55" s="1029"/>
      <c r="AA55" s="1029"/>
      <c r="AB55" s="1029"/>
      <c r="AC55" s="1029"/>
      <c r="AD55" s="1029"/>
      <c r="AE55" s="1029"/>
      <c r="AF55" s="1029"/>
      <c r="AG55" s="1029"/>
      <c r="AH55" s="903"/>
      <c r="AI55" s="903"/>
      <c r="AJ55" s="903"/>
      <c r="AK55" s="903"/>
      <c r="AL55" s="903"/>
      <c r="AM55" s="903"/>
      <c r="AN55" s="903"/>
      <c r="AO55" s="903"/>
      <c r="AP55" s="903"/>
      <c r="AQ55" s="903"/>
      <c r="AR55" s="903"/>
      <c r="AS55" s="903"/>
      <c r="AT55" s="903"/>
      <c r="AU55" s="903"/>
      <c r="AV55" s="903"/>
      <c r="AW55" s="911"/>
      <c r="AX55" s="911"/>
      <c r="AY55" s="911"/>
      <c r="AZ55" s="911"/>
      <c r="BA55" s="911"/>
      <c r="BB55" s="911"/>
      <c r="BC55" s="911"/>
      <c r="BD55" s="911"/>
      <c r="BE55" s="911"/>
      <c r="BF55" s="922"/>
      <c r="BG55" s="922"/>
      <c r="BH55" s="922"/>
      <c r="BI55" s="922"/>
      <c r="BJ55" s="922"/>
      <c r="BK55" s="922"/>
      <c r="BL55" s="922"/>
      <c r="BM55" s="923"/>
    </row>
    <row r="56" spans="1:65" s="74" customFormat="1" ht="20.25" customHeight="1">
      <c r="A56" s="50"/>
      <c r="B56" s="950"/>
      <c r="C56" s="723"/>
      <c r="D56" s="931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3"/>
      <c r="S56" s="903" t="s">
        <v>279</v>
      </c>
      <c r="T56" s="903"/>
      <c r="U56" s="903"/>
      <c r="V56" s="903"/>
      <c r="W56" s="903"/>
      <c r="X56" s="903"/>
      <c r="Y56" s="903"/>
      <c r="Z56" s="903"/>
      <c r="AA56" s="903"/>
      <c r="AB56" s="903"/>
      <c r="AC56" s="903"/>
      <c r="AD56" s="903"/>
      <c r="AE56" s="903"/>
      <c r="AF56" s="903"/>
      <c r="AG56" s="903"/>
      <c r="AH56" s="903" t="s">
        <v>280</v>
      </c>
      <c r="AI56" s="903"/>
      <c r="AJ56" s="903"/>
      <c r="AK56" s="903"/>
      <c r="AL56" s="903"/>
      <c r="AM56" s="903"/>
      <c r="AN56" s="903"/>
      <c r="AO56" s="903"/>
      <c r="AP56" s="903"/>
      <c r="AQ56" s="903"/>
      <c r="AR56" s="903"/>
      <c r="AS56" s="903"/>
      <c r="AT56" s="903"/>
      <c r="AU56" s="903"/>
      <c r="AV56" s="903"/>
      <c r="AW56" s="911"/>
      <c r="AX56" s="911"/>
      <c r="AY56" s="911"/>
      <c r="AZ56" s="911"/>
      <c r="BA56" s="911"/>
      <c r="BB56" s="911"/>
      <c r="BC56" s="911"/>
      <c r="BD56" s="911"/>
      <c r="BE56" s="911"/>
      <c r="BF56" s="922"/>
      <c r="BG56" s="922"/>
      <c r="BH56" s="922"/>
      <c r="BI56" s="922"/>
      <c r="BJ56" s="922"/>
      <c r="BK56" s="922"/>
      <c r="BL56" s="922"/>
      <c r="BM56" s="923"/>
    </row>
    <row r="57" spans="1:65" s="74" customFormat="1" ht="20.25" customHeight="1">
      <c r="A57" s="50"/>
      <c r="B57" s="950"/>
      <c r="C57" s="723"/>
      <c r="D57" s="931"/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2"/>
      <c r="P57" s="932"/>
      <c r="Q57" s="932"/>
      <c r="R57" s="933"/>
      <c r="S57" s="903"/>
      <c r="T57" s="903"/>
      <c r="U57" s="903"/>
      <c r="V57" s="903"/>
      <c r="W57" s="903"/>
      <c r="X57" s="903"/>
      <c r="Y57" s="903"/>
      <c r="Z57" s="903"/>
      <c r="AA57" s="903"/>
      <c r="AB57" s="903"/>
      <c r="AC57" s="903"/>
      <c r="AD57" s="903"/>
      <c r="AE57" s="903"/>
      <c r="AF57" s="903"/>
      <c r="AG57" s="903"/>
      <c r="AH57" s="903"/>
      <c r="AI57" s="903"/>
      <c r="AJ57" s="903"/>
      <c r="AK57" s="903"/>
      <c r="AL57" s="903"/>
      <c r="AM57" s="903"/>
      <c r="AN57" s="903"/>
      <c r="AO57" s="903"/>
      <c r="AP57" s="903"/>
      <c r="AQ57" s="903"/>
      <c r="AR57" s="903"/>
      <c r="AS57" s="903"/>
      <c r="AT57" s="903"/>
      <c r="AU57" s="903"/>
      <c r="AV57" s="903"/>
      <c r="AW57" s="911"/>
      <c r="AX57" s="911"/>
      <c r="AY57" s="911"/>
      <c r="AZ57" s="911"/>
      <c r="BA57" s="911"/>
      <c r="BB57" s="911"/>
      <c r="BC57" s="911"/>
      <c r="BD57" s="911"/>
      <c r="BE57" s="911"/>
      <c r="BF57" s="922"/>
      <c r="BG57" s="922"/>
      <c r="BH57" s="922"/>
      <c r="BI57" s="922"/>
      <c r="BJ57" s="922"/>
      <c r="BK57" s="922"/>
      <c r="BL57" s="922"/>
      <c r="BM57" s="923"/>
    </row>
    <row r="58" spans="1:65" s="74" customFormat="1" ht="20.25" customHeight="1">
      <c r="A58" s="50"/>
      <c r="B58" s="950"/>
      <c r="C58" s="723"/>
      <c r="D58" s="931"/>
      <c r="E58" s="932"/>
      <c r="F58" s="932"/>
      <c r="G58" s="932"/>
      <c r="H58" s="932"/>
      <c r="I58" s="932"/>
      <c r="J58" s="932"/>
      <c r="K58" s="932"/>
      <c r="L58" s="932"/>
      <c r="M58" s="932"/>
      <c r="N58" s="932"/>
      <c r="O58" s="932"/>
      <c r="P58" s="932"/>
      <c r="Q58" s="932"/>
      <c r="R58" s="93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3"/>
      <c r="AF58" s="903"/>
      <c r="AG58" s="903"/>
      <c r="AH58" s="903"/>
      <c r="AI58" s="903"/>
      <c r="AJ58" s="903"/>
      <c r="AK58" s="903"/>
      <c r="AL58" s="903"/>
      <c r="AM58" s="903"/>
      <c r="AN58" s="903"/>
      <c r="AO58" s="903"/>
      <c r="AP58" s="903"/>
      <c r="AQ58" s="903"/>
      <c r="AR58" s="903"/>
      <c r="AS58" s="903"/>
      <c r="AT58" s="903"/>
      <c r="AU58" s="903"/>
      <c r="AV58" s="903"/>
      <c r="AW58" s="980"/>
      <c r="AX58" s="980"/>
      <c r="AY58" s="980"/>
      <c r="AZ58" s="980"/>
      <c r="BA58" s="980"/>
      <c r="BB58" s="980"/>
      <c r="BC58" s="980"/>
      <c r="BD58" s="980"/>
      <c r="BE58" s="980"/>
      <c r="BF58" s="1027"/>
      <c r="BG58" s="1027"/>
      <c r="BH58" s="1027"/>
      <c r="BI58" s="1027"/>
      <c r="BJ58" s="1027"/>
      <c r="BK58" s="1027"/>
      <c r="BL58" s="1027"/>
      <c r="BM58" s="1028"/>
    </row>
    <row r="59" spans="1:65" s="74" customFormat="1" ht="20.25" customHeight="1">
      <c r="A59" s="50"/>
      <c r="B59" s="950"/>
      <c r="C59" s="723"/>
      <c r="D59" s="931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3"/>
      <c r="S59" s="902" t="s">
        <v>560</v>
      </c>
      <c r="T59" s="902"/>
      <c r="U59" s="902"/>
      <c r="V59" s="902"/>
      <c r="W59" s="902"/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902" t="s">
        <v>554</v>
      </c>
      <c r="AI59" s="902"/>
      <c r="AJ59" s="902"/>
      <c r="AK59" s="902"/>
      <c r="AL59" s="902"/>
      <c r="AM59" s="902"/>
      <c r="AN59" s="902"/>
      <c r="AO59" s="902"/>
      <c r="AP59" s="902"/>
      <c r="AQ59" s="902"/>
      <c r="AR59" s="902"/>
      <c r="AS59" s="902"/>
      <c r="AT59" s="902"/>
      <c r="AU59" s="902"/>
      <c r="AV59" s="902"/>
      <c r="AW59" s="911"/>
      <c r="AX59" s="911"/>
      <c r="AY59" s="911"/>
      <c r="AZ59" s="911"/>
      <c r="BA59" s="911"/>
      <c r="BB59" s="911"/>
      <c r="BC59" s="911"/>
      <c r="BD59" s="911"/>
      <c r="BE59" s="911"/>
      <c r="BF59" s="922"/>
      <c r="BG59" s="922"/>
      <c r="BH59" s="922"/>
      <c r="BI59" s="922"/>
      <c r="BJ59" s="922"/>
      <c r="BK59" s="922"/>
      <c r="BL59" s="922"/>
      <c r="BM59" s="923"/>
    </row>
    <row r="60" spans="1:65" s="74" customFormat="1" ht="20.25" customHeight="1">
      <c r="A60" s="50"/>
      <c r="B60" s="950"/>
      <c r="C60" s="723"/>
      <c r="D60" s="931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2"/>
      <c r="R60" s="933"/>
      <c r="S60" s="903"/>
      <c r="T60" s="903"/>
      <c r="U60" s="903"/>
      <c r="V60" s="903"/>
      <c r="W60" s="903"/>
      <c r="X60" s="903"/>
      <c r="Y60" s="903"/>
      <c r="Z60" s="903"/>
      <c r="AA60" s="903"/>
      <c r="AB60" s="903"/>
      <c r="AC60" s="903"/>
      <c r="AD60" s="903"/>
      <c r="AE60" s="903"/>
      <c r="AF60" s="903"/>
      <c r="AG60" s="903"/>
      <c r="AH60" s="903"/>
      <c r="AI60" s="903"/>
      <c r="AJ60" s="903"/>
      <c r="AK60" s="903"/>
      <c r="AL60" s="903"/>
      <c r="AM60" s="903"/>
      <c r="AN60" s="903"/>
      <c r="AO60" s="903"/>
      <c r="AP60" s="903"/>
      <c r="AQ60" s="903"/>
      <c r="AR60" s="903"/>
      <c r="AS60" s="903"/>
      <c r="AT60" s="903"/>
      <c r="AU60" s="903"/>
      <c r="AV60" s="903"/>
      <c r="AW60" s="911"/>
      <c r="AX60" s="911"/>
      <c r="AY60" s="911"/>
      <c r="AZ60" s="911"/>
      <c r="BA60" s="911"/>
      <c r="BB60" s="911"/>
      <c r="BC60" s="911"/>
      <c r="BD60" s="911"/>
      <c r="BE60" s="911"/>
      <c r="BF60" s="922"/>
      <c r="BG60" s="922"/>
      <c r="BH60" s="922"/>
      <c r="BI60" s="922"/>
      <c r="BJ60" s="922"/>
      <c r="BK60" s="922"/>
      <c r="BL60" s="922"/>
      <c r="BM60" s="923"/>
    </row>
    <row r="61" spans="1:65" s="74" customFormat="1" ht="30" customHeight="1" thickBot="1">
      <c r="A61" s="50"/>
      <c r="B61" s="1025"/>
      <c r="C61" s="1026"/>
      <c r="D61" s="934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6"/>
      <c r="S61" s="909"/>
      <c r="T61" s="909"/>
      <c r="U61" s="909"/>
      <c r="V61" s="909"/>
      <c r="W61" s="909"/>
      <c r="X61" s="909"/>
      <c r="Y61" s="909"/>
      <c r="Z61" s="909"/>
      <c r="AA61" s="909"/>
      <c r="AB61" s="909"/>
      <c r="AC61" s="909"/>
      <c r="AD61" s="909"/>
      <c r="AE61" s="909"/>
      <c r="AF61" s="909"/>
      <c r="AG61" s="909"/>
      <c r="AH61" s="909"/>
      <c r="AI61" s="909"/>
      <c r="AJ61" s="909"/>
      <c r="AK61" s="909"/>
      <c r="AL61" s="909"/>
      <c r="AM61" s="909"/>
      <c r="AN61" s="909"/>
      <c r="AO61" s="909"/>
      <c r="AP61" s="909"/>
      <c r="AQ61" s="909"/>
      <c r="AR61" s="909"/>
      <c r="AS61" s="909"/>
      <c r="AT61" s="909"/>
      <c r="AU61" s="909"/>
      <c r="AV61" s="909"/>
      <c r="AW61" s="912"/>
      <c r="AX61" s="912"/>
      <c r="AY61" s="912"/>
      <c r="AZ61" s="912"/>
      <c r="BA61" s="912"/>
      <c r="BB61" s="912"/>
      <c r="BC61" s="912"/>
      <c r="BD61" s="912"/>
      <c r="BE61" s="912"/>
      <c r="BF61" s="924"/>
      <c r="BG61" s="924"/>
      <c r="BH61" s="924"/>
      <c r="BI61" s="924"/>
      <c r="BJ61" s="924"/>
      <c r="BK61" s="924"/>
      <c r="BL61" s="924"/>
      <c r="BM61" s="925"/>
    </row>
    <row r="62" spans="1:65" s="74" customFormat="1" ht="20.25" customHeight="1">
      <c r="A62" s="50"/>
      <c r="B62" s="914">
        <v>5</v>
      </c>
      <c r="C62" s="915"/>
      <c r="D62" s="981" t="s">
        <v>281</v>
      </c>
      <c r="E62" s="98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82"/>
      <c r="Q62" s="982"/>
      <c r="R62" s="983"/>
      <c r="S62" s="913" t="s">
        <v>282</v>
      </c>
      <c r="T62" s="913"/>
      <c r="U62" s="913"/>
      <c r="V62" s="913"/>
      <c r="W62" s="913"/>
      <c r="X62" s="913"/>
      <c r="Y62" s="913"/>
      <c r="Z62" s="913"/>
      <c r="AA62" s="913"/>
      <c r="AB62" s="913"/>
      <c r="AC62" s="913"/>
      <c r="AD62" s="913"/>
      <c r="AE62" s="913"/>
      <c r="AF62" s="913"/>
      <c r="AG62" s="913"/>
      <c r="AH62" s="913" t="s">
        <v>283</v>
      </c>
      <c r="AI62" s="913"/>
      <c r="AJ62" s="913"/>
      <c r="AK62" s="913"/>
      <c r="AL62" s="913"/>
      <c r="AM62" s="913"/>
      <c r="AN62" s="913"/>
      <c r="AO62" s="913"/>
      <c r="AP62" s="913"/>
      <c r="AQ62" s="913"/>
      <c r="AR62" s="913"/>
      <c r="AS62" s="913"/>
      <c r="AT62" s="913"/>
      <c r="AU62" s="913"/>
      <c r="AV62" s="913"/>
      <c r="AW62" s="919"/>
      <c r="AX62" s="919"/>
      <c r="AY62" s="919"/>
      <c r="AZ62" s="919"/>
      <c r="BA62" s="919"/>
      <c r="BB62" s="919"/>
      <c r="BC62" s="919"/>
      <c r="BD62" s="919"/>
      <c r="BE62" s="919"/>
      <c r="BF62" s="920"/>
      <c r="BG62" s="920"/>
      <c r="BH62" s="920"/>
      <c r="BI62" s="920"/>
      <c r="BJ62" s="920"/>
      <c r="BK62" s="920"/>
      <c r="BL62" s="920"/>
      <c r="BM62" s="921"/>
    </row>
    <row r="63" spans="1:65" s="74" customFormat="1" ht="20.25" customHeight="1">
      <c r="A63" s="50"/>
      <c r="B63" s="906"/>
      <c r="C63" s="845"/>
      <c r="D63" s="984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6"/>
      <c r="S63" s="903"/>
      <c r="T63" s="903"/>
      <c r="U63" s="903"/>
      <c r="V63" s="903"/>
      <c r="W63" s="903"/>
      <c r="X63" s="903"/>
      <c r="Y63" s="903"/>
      <c r="Z63" s="903"/>
      <c r="AA63" s="903"/>
      <c r="AB63" s="903"/>
      <c r="AC63" s="903"/>
      <c r="AD63" s="903"/>
      <c r="AE63" s="903"/>
      <c r="AF63" s="903"/>
      <c r="AG63" s="903"/>
      <c r="AH63" s="903"/>
      <c r="AI63" s="903"/>
      <c r="AJ63" s="903"/>
      <c r="AK63" s="903"/>
      <c r="AL63" s="903"/>
      <c r="AM63" s="903"/>
      <c r="AN63" s="903"/>
      <c r="AO63" s="903"/>
      <c r="AP63" s="903"/>
      <c r="AQ63" s="903"/>
      <c r="AR63" s="903"/>
      <c r="AS63" s="903"/>
      <c r="AT63" s="903"/>
      <c r="AU63" s="903"/>
      <c r="AV63" s="903"/>
      <c r="AW63" s="911"/>
      <c r="AX63" s="911"/>
      <c r="AY63" s="911"/>
      <c r="AZ63" s="911"/>
      <c r="BA63" s="911"/>
      <c r="BB63" s="911"/>
      <c r="BC63" s="911"/>
      <c r="BD63" s="911"/>
      <c r="BE63" s="911"/>
      <c r="BF63" s="922"/>
      <c r="BG63" s="922"/>
      <c r="BH63" s="922"/>
      <c r="BI63" s="922"/>
      <c r="BJ63" s="922"/>
      <c r="BK63" s="922"/>
      <c r="BL63" s="922"/>
      <c r="BM63" s="923"/>
    </row>
    <row r="64" spans="1:65" s="74" customFormat="1" ht="20.25" customHeight="1">
      <c r="A64" s="50"/>
      <c r="B64" s="906"/>
      <c r="C64" s="845"/>
      <c r="D64" s="984"/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6"/>
      <c r="S64" s="903"/>
      <c r="T64" s="903"/>
      <c r="U64" s="903"/>
      <c r="V64" s="903"/>
      <c r="W64" s="903"/>
      <c r="X64" s="903"/>
      <c r="Y64" s="903"/>
      <c r="Z64" s="903"/>
      <c r="AA64" s="903"/>
      <c r="AB64" s="903"/>
      <c r="AC64" s="903"/>
      <c r="AD64" s="903"/>
      <c r="AE64" s="903"/>
      <c r="AF64" s="903"/>
      <c r="AG64" s="903"/>
      <c r="AH64" s="903"/>
      <c r="AI64" s="903"/>
      <c r="AJ64" s="903"/>
      <c r="AK64" s="903"/>
      <c r="AL64" s="903"/>
      <c r="AM64" s="903"/>
      <c r="AN64" s="903"/>
      <c r="AO64" s="903"/>
      <c r="AP64" s="903"/>
      <c r="AQ64" s="903"/>
      <c r="AR64" s="903"/>
      <c r="AS64" s="903"/>
      <c r="AT64" s="903"/>
      <c r="AU64" s="903"/>
      <c r="AV64" s="903"/>
      <c r="AW64" s="911"/>
      <c r="AX64" s="911"/>
      <c r="AY64" s="911"/>
      <c r="AZ64" s="911"/>
      <c r="BA64" s="911"/>
      <c r="BB64" s="911"/>
      <c r="BC64" s="911"/>
      <c r="BD64" s="911"/>
      <c r="BE64" s="911"/>
      <c r="BF64" s="922"/>
      <c r="BG64" s="922"/>
      <c r="BH64" s="922"/>
      <c r="BI64" s="922"/>
      <c r="BJ64" s="922"/>
      <c r="BK64" s="922"/>
      <c r="BL64" s="922"/>
      <c r="BM64" s="923"/>
    </row>
    <row r="65" spans="1:65" s="74" customFormat="1" ht="20.25" customHeight="1">
      <c r="A65" s="50"/>
      <c r="B65" s="906"/>
      <c r="C65" s="845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985"/>
      <c r="O65" s="985"/>
      <c r="P65" s="985"/>
      <c r="Q65" s="985"/>
      <c r="R65" s="986"/>
      <c r="S65" s="903"/>
      <c r="T65" s="903"/>
      <c r="U65" s="903"/>
      <c r="V65" s="903"/>
      <c r="W65" s="903"/>
      <c r="X65" s="903"/>
      <c r="Y65" s="903"/>
      <c r="Z65" s="903"/>
      <c r="AA65" s="903"/>
      <c r="AB65" s="903"/>
      <c r="AC65" s="903"/>
      <c r="AD65" s="903"/>
      <c r="AE65" s="903"/>
      <c r="AF65" s="903"/>
      <c r="AG65" s="903"/>
      <c r="AH65" s="903"/>
      <c r="AI65" s="903"/>
      <c r="AJ65" s="903"/>
      <c r="AK65" s="903"/>
      <c r="AL65" s="903"/>
      <c r="AM65" s="903"/>
      <c r="AN65" s="903"/>
      <c r="AO65" s="903"/>
      <c r="AP65" s="903"/>
      <c r="AQ65" s="903"/>
      <c r="AR65" s="903"/>
      <c r="AS65" s="903"/>
      <c r="AT65" s="903"/>
      <c r="AU65" s="903"/>
      <c r="AV65" s="903"/>
      <c r="AW65" s="911"/>
      <c r="AX65" s="911"/>
      <c r="AY65" s="911"/>
      <c r="AZ65" s="911"/>
      <c r="BA65" s="911"/>
      <c r="BB65" s="911"/>
      <c r="BC65" s="911"/>
      <c r="BD65" s="911"/>
      <c r="BE65" s="911"/>
      <c r="BF65" s="922"/>
      <c r="BG65" s="922"/>
      <c r="BH65" s="922"/>
      <c r="BI65" s="922"/>
      <c r="BJ65" s="922"/>
      <c r="BK65" s="922"/>
      <c r="BL65" s="922"/>
      <c r="BM65" s="923"/>
    </row>
    <row r="66" spans="1:65" s="74" customFormat="1" ht="20.25" customHeight="1">
      <c r="A66" s="50"/>
      <c r="B66" s="906"/>
      <c r="C66" s="845"/>
      <c r="D66" s="984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6"/>
      <c r="S66" s="903"/>
      <c r="T66" s="903"/>
      <c r="U66" s="903"/>
      <c r="V66" s="903"/>
      <c r="W66" s="903"/>
      <c r="X66" s="903"/>
      <c r="Y66" s="903"/>
      <c r="Z66" s="903"/>
      <c r="AA66" s="903"/>
      <c r="AB66" s="903"/>
      <c r="AC66" s="903"/>
      <c r="AD66" s="903"/>
      <c r="AE66" s="903"/>
      <c r="AF66" s="903"/>
      <c r="AG66" s="903"/>
      <c r="AH66" s="903"/>
      <c r="AI66" s="903"/>
      <c r="AJ66" s="903"/>
      <c r="AK66" s="903"/>
      <c r="AL66" s="903"/>
      <c r="AM66" s="903"/>
      <c r="AN66" s="903"/>
      <c r="AO66" s="903"/>
      <c r="AP66" s="903"/>
      <c r="AQ66" s="903"/>
      <c r="AR66" s="903"/>
      <c r="AS66" s="903"/>
      <c r="AT66" s="903"/>
      <c r="AU66" s="903"/>
      <c r="AV66" s="903"/>
      <c r="AW66" s="911"/>
      <c r="AX66" s="911"/>
      <c r="AY66" s="911"/>
      <c r="AZ66" s="911"/>
      <c r="BA66" s="911"/>
      <c r="BB66" s="911"/>
      <c r="BC66" s="911"/>
      <c r="BD66" s="911"/>
      <c r="BE66" s="911"/>
      <c r="BF66" s="922"/>
      <c r="BG66" s="922"/>
      <c r="BH66" s="922"/>
      <c r="BI66" s="922"/>
      <c r="BJ66" s="922"/>
      <c r="BK66" s="922"/>
      <c r="BL66" s="922"/>
      <c r="BM66" s="923"/>
    </row>
    <row r="67" spans="1:65" s="74" customFormat="1" ht="20.25" customHeight="1">
      <c r="A67" s="50"/>
      <c r="B67" s="906"/>
      <c r="C67" s="845"/>
      <c r="D67" s="984"/>
      <c r="E67" s="985"/>
      <c r="F67" s="985"/>
      <c r="G67" s="985"/>
      <c r="H67" s="985"/>
      <c r="I67" s="985"/>
      <c r="J67" s="985"/>
      <c r="K67" s="985"/>
      <c r="L67" s="985"/>
      <c r="M67" s="985"/>
      <c r="N67" s="985"/>
      <c r="O67" s="985"/>
      <c r="P67" s="985"/>
      <c r="Q67" s="985"/>
      <c r="R67" s="986"/>
      <c r="S67" s="903"/>
      <c r="T67" s="903"/>
      <c r="U67" s="903"/>
      <c r="V67" s="90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903"/>
      <c r="AS67" s="903"/>
      <c r="AT67" s="903"/>
      <c r="AU67" s="903"/>
      <c r="AV67" s="903"/>
      <c r="AW67" s="911"/>
      <c r="AX67" s="911"/>
      <c r="AY67" s="911"/>
      <c r="AZ67" s="911"/>
      <c r="BA67" s="911"/>
      <c r="BB67" s="911"/>
      <c r="BC67" s="911"/>
      <c r="BD67" s="911"/>
      <c r="BE67" s="911"/>
      <c r="BF67" s="922"/>
      <c r="BG67" s="922"/>
      <c r="BH67" s="922"/>
      <c r="BI67" s="922"/>
      <c r="BJ67" s="922"/>
      <c r="BK67" s="922"/>
      <c r="BL67" s="922"/>
      <c r="BM67" s="923"/>
    </row>
    <row r="68" spans="1:65" s="74" customFormat="1" ht="20.25" customHeight="1">
      <c r="A68" s="50"/>
      <c r="B68" s="906"/>
      <c r="C68" s="845"/>
      <c r="D68" s="984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6"/>
      <c r="S68" s="903"/>
      <c r="T68" s="903"/>
      <c r="U68" s="903"/>
      <c r="V68" s="903"/>
      <c r="W68" s="903"/>
      <c r="X68" s="903"/>
      <c r="Y68" s="903"/>
      <c r="Z68" s="903"/>
      <c r="AA68" s="903"/>
      <c r="AB68" s="903"/>
      <c r="AC68" s="903"/>
      <c r="AD68" s="903"/>
      <c r="AE68" s="903"/>
      <c r="AF68" s="903"/>
      <c r="AG68" s="903"/>
      <c r="AH68" s="903"/>
      <c r="AI68" s="903"/>
      <c r="AJ68" s="903"/>
      <c r="AK68" s="903"/>
      <c r="AL68" s="903"/>
      <c r="AM68" s="903"/>
      <c r="AN68" s="903"/>
      <c r="AO68" s="903"/>
      <c r="AP68" s="903"/>
      <c r="AQ68" s="903"/>
      <c r="AR68" s="903"/>
      <c r="AS68" s="903"/>
      <c r="AT68" s="903"/>
      <c r="AU68" s="903"/>
      <c r="AV68" s="903"/>
      <c r="AW68" s="911"/>
      <c r="AX68" s="911"/>
      <c r="AY68" s="911"/>
      <c r="AZ68" s="911"/>
      <c r="BA68" s="911"/>
      <c r="BB68" s="911"/>
      <c r="BC68" s="911"/>
      <c r="BD68" s="911"/>
      <c r="BE68" s="911"/>
      <c r="BF68" s="922"/>
      <c r="BG68" s="922"/>
      <c r="BH68" s="922"/>
      <c r="BI68" s="922"/>
      <c r="BJ68" s="922"/>
      <c r="BK68" s="922"/>
      <c r="BL68" s="922"/>
      <c r="BM68" s="923"/>
    </row>
    <row r="69" spans="1:65" s="74" customFormat="1" ht="20.25" customHeight="1">
      <c r="A69" s="50"/>
      <c r="B69" s="906"/>
      <c r="C69" s="845"/>
      <c r="D69" s="984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6"/>
      <c r="S69" s="903"/>
      <c r="T69" s="903"/>
      <c r="U69" s="903"/>
      <c r="V69" s="903"/>
      <c r="W69" s="903"/>
      <c r="X69" s="903"/>
      <c r="Y69" s="903"/>
      <c r="Z69" s="903"/>
      <c r="AA69" s="903"/>
      <c r="AB69" s="903"/>
      <c r="AC69" s="903"/>
      <c r="AD69" s="903"/>
      <c r="AE69" s="903"/>
      <c r="AF69" s="903"/>
      <c r="AG69" s="903"/>
      <c r="AH69" s="903"/>
      <c r="AI69" s="903"/>
      <c r="AJ69" s="903"/>
      <c r="AK69" s="903"/>
      <c r="AL69" s="903"/>
      <c r="AM69" s="903"/>
      <c r="AN69" s="903"/>
      <c r="AO69" s="903"/>
      <c r="AP69" s="903"/>
      <c r="AQ69" s="903"/>
      <c r="AR69" s="903"/>
      <c r="AS69" s="903"/>
      <c r="AT69" s="903"/>
      <c r="AU69" s="903"/>
      <c r="AV69" s="903"/>
      <c r="AW69" s="911"/>
      <c r="AX69" s="911"/>
      <c r="AY69" s="911"/>
      <c r="AZ69" s="911"/>
      <c r="BA69" s="911"/>
      <c r="BB69" s="911"/>
      <c r="BC69" s="911"/>
      <c r="BD69" s="911"/>
      <c r="BE69" s="911"/>
      <c r="BF69" s="922"/>
      <c r="BG69" s="922"/>
      <c r="BH69" s="922"/>
      <c r="BI69" s="922"/>
      <c r="BJ69" s="922"/>
      <c r="BK69" s="922"/>
      <c r="BL69" s="922"/>
      <c r="BM69" s="923"/>
    </row>
    <row r="70" spans="1:65" s="74" customFormat="1" ht="20.25" customHeight="1">
      <c r="A70" s="50"/>
      <c r="B70" s="906"/>
      <c r="C70" s="845"/>
      <c r="D70" s="984"/>
      <c r="E70" s="985"/>
      <c r="F70" s="985"/>
      <c r="G70" s="985"/>
      <c r="H70" s="985"/>
      <c r="I70" s="985"/>
      <c r="J70" s="985"/>
      <c r="K70" s="985"/>
      <c r="L70" s="985"/>
      <c r="M70" s="985"/>
      <c r="N70" s="985"/>
      <c r="O70" s="985"/>
      <c r="P70" s="985"/>
      <c r="Q70" s="985"/>
      <c r="R70" s="986"/>
      <c r="S70" s="903"/>
      <c r="T70" s="903"/>
      <c r="U70" s="903"/>
      <c r="V70" s="903"/>
      <c r="W70" s="903"/>
      <c r="X70" s="903"/>
      <c r="Y70" s="903"/>
      <c r="Z70" s="903"/>
      <c r="AA70" s="903"/>
      <c r="AB70" s="903"/>
      <c r="AC70" s="903"/>
      <c r="AD70" s="903"/>
      <c r="AE70" s="903"/>
      <c r="AF70" s="903"/>
      <c r="AG70" s="903"/>
      <c r="AH70" s="903"/>
      <c r="AI70" s="903"/>
      <c r="AJ70" s="903"/>
      <c r="AK70" s="903"/>
      <c r="AL70" s="903"/>
      <c r="AM70" s="903"/>
      <c r="AN70" s="903"/>
      <c r="AO70" s="903"/>
      <c r="AP70" s="903"/>
      <c r="AQ70" s="903"/>
      <c r="AR70" s="903"/>
      <c r="AS70" s="903"/>
      <c r="AT70" s="903"/>
      <c r="AU70" s="903"/>
      <c r="AV70" s="903"/>
      <c r="AW70" s="911"/>
      <c r="AX70" s="911"/>
      <c r="AY70" s="911"/>
      <c r="AZ70" s="911"/>
      <c r="BA70" s="911"/>
      <c r="BB70" s="911"/>
      <c r="BC70" s="911"/>
      <c r="BD70" s="911"/>
      <c r="BE70" s="911"/>
      <c r="BF70" s="922"/>
      <c r="BG70" s="922"/>
      <c r="BH70" s="922"/>
      <c r="BI70" s="922"/>
      <c r="BJ70" s="922"/>
      <c r="BK70" s="922"/>
      <c r="BL70" s="922"/>
      <c r="BM70" s="923"/>
    </row>
    <row r="71" spans="1:65" s="74" customFormat="1" ht="20.25" customHeight="1" thickBot="1">
      <c r="A71" s="50"/>
      <c r="B71" s="907"/>
      <c r="C71" s="908"/>
      <c r="D71" s="987"/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9"/>
      <c r="S71" s="909"/>
      <c r="T71" s="909"/>
      <c r="U71" s="909"/>
      <c r="V71" s="909"/>
      <c r="W71" s="909"/>
      <c r="X71" s="909"/>
      <c r="Y71" s="909"/>
      <c r="Z71" s="909"/>
      <c r="AA71" s="909"/>
      <c r="AB71" s="909"/>
      <c r="AC71" s="909"/>
      <c r="AD71" s="909"/>
      <c r="AE71" s="909"/>
      <c r="AF71" s="909"/>
      <c r="AG71" s="909"/>
      <c r="AH71" s="909"/>
      <c r="AI71" s="909"/>
      <c r="AJ71" s="909"/>
      <c r="AK71" s="909"/>
      <c r="AL71" s="909"/>
      <c r="AM71" s="909"/>
      <c r="AN71" s="909"/>
      <c r="AO71" s="909"/>
      <c r="AP71" s="909"/>
      <c r="AQ71" s="909"/>
      <c r="AR71" s="909"/>
      <c r="AS71" s="909"/>
      <c r="AT71" s="909"/>
      <c r="AU71" s="909"/>
      <c r="AV71" s="909"/>
      <c r="AW71" s="912"/>
      <c r="AX71" s="912"/>
      <c r="AY71" s="912"/>
      <c r="AZ71" s="912"/>
      <c r="BA71" s="912"/>
      <c r="BB71" s="912"/>
      <c r="BC71" s="912"/>
      <c r="BD71" s="912"/>
      <c r="BE71" s="912"/>
      <c r="BF71" s="924"/>
      <c r="BG71" s="924"/>
      <c r="BH71" s="924"/>
      <c r="BI71" s="924"/>
      <c r="BJ71" s="924"/>
      <c r="BK71" s="924"/>
      <c r="BL71" s="924"/>
      <c r="BM71" s="925"/>
    </row>
    <row r="72" spans="1:65" s="136" customFormat="1" ht="20.25" customHeight="1">
      <c r="A72" s="132"/>
      <c r="B72" s="914">
        <v>6</v>
      </c>
      <c r="C72" s="915"/>
      <c r="D72" s="913" t="s">
        <v>284</v>
      </c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913"/>
      <c r="P72" s="913"/>
      <c r="Q72" s="913"/>
      <c r="R72" s="913"/>
      <c r="S72" s="913" t="s">
        <v>285</v>
      </c>
      <c r="T72" s="913"/>
      <c r="U72" s="913"/>
      <c r="V72" s="913"/>
      <c r="W72" s="913"/>
      <c r="X72" s="913"/>
      <c r="Y72" s="913"/>
      <c r="Z72" s="913"/>
      <c r="AA72" s="913"/>
      <c r="AB72" s="913"/>
      <c r="AC72" s="913"/>
      <c r="AD72" s="913"/>
      <c r="AE72" s="913"/>
      <c r="AF72" s="913"/>
      <c r="AG72" s="913"/>
      <c r="AH72" s="913" t="s">
        <v>286</v>
      </c>
      <c r="AI72" s="913"/>
      <c r="AJ72" s="913"/>
      <c r="AK72" s="913"/>
      <c r="AL72" s="913"/>
      <c r="AM72" s="913"/>
      <c r="AN72" s="913"/>
      <c r="AO72" s="913"/>
      <c r="AP72" s="913"/>
      <c r="AQ72" s="913"/>
      <c r="AR72" s="913"/>
      <c r="AS72" s="913"/>
      <c r="AT72" s="913"/>
      <c r="AU72" s="913"/>
      <c r="AV72" s="913"/>
      <c r="AW72" s="919"/>
      <c r="AX72" s="919"/>
      <c r="AY72" s="919"/>
      <c r="AZ72" s="919"/>
      <c r="BA72" s="919"/>
      <c r="BB72" s="919"/>
      <c r="BC72" s="919"/>
      <c r="BD72" s="919"/>
      <c r="BE72" s="919"/>
      <c r="BF72" s="920"/>
      <c r="BG72" s="920"/>
      <c r="BH72" s="920"/>
      <c r="BI72" s="920"/>
      <c r="BJ72" s="920"/>
      <c r="BK72" s="920"/>
      <c r="BL72" s="920"/>
      <c r="BM72" s="921"/>
    </row>
    <row r="73" spans="1:65" s="70" customFormat="1" ht="20.25" customHeight="1">
      <c r="A73" s="162"/>
      <c r="B73" s="906"/>
      <c r="C73" s="845"/>
      <c r="D73" s="903"/>
      <c r="E73" s="903"/>
      <c r="F73" s="903"/>
      <c r="G73" s="903"/>
      <c r="H73" s="903"/>
      <c r="I73" s="903"/>
      <c r="J73" s="903"/>
      <c r="K73" s="903"/>
      <c r="L73" s="903"/>
      <c r="M73" s="903"/>
      <c r="N73" s="903"/>
      <c r="O73" s="903"/>
      <c r="P73" s="903"/>
      <c r="Q73" s="903"/>
      <c r="R73" s="903"/>
      <c r="S73" s="903"/>
      <c r="T73" s="903"/>
      <c r="U73" s="903"/>
      <c r="V73" s="903"/>
      <c r="W73" s="903"/>
      <c r="X73" s="903"/>
      <c r="Y73" s="903"/>
      <c r="Z73" s="903"/>
      <c r="AA73" s="903"/>
      <c r="AB73" s="903"/>
      <c r="AC73" s="903"/>
      <c r="AD73" s="903"/>
      <c r="AE73" s="903"/>
      <c r="AF73" s="903"/>
      <c r="AG73" s="903"/>
      <c r="AH73" s="903"/>
      <c r="AI73" s="903"/>
      <c r="AJ73" s="903"/>
      <c r="AK73" s="903"/>
      <c r="AL73" s="903"/>
      <c r="AM73" s="903"/>
      <c r="AN73" s="903"/>
      <c r="AO73" s="903"/>
      <c r="AP73" s="903"/>
      <c r="AQ73" s="903"/>
      <c r="AR73" s="903"/>
      <c r="AS73" s="903"/>
      <c r="AT73" s="903"/>
      <c r="AU73" s="903"/>
      <c r="AV73" s="903"/>
      <c r="AW73" s="911"/>
      <c r="AX73" s="911"/>
      <c r="AY73" s="911"/>
      <c r="AZ73" s="911"/>
      <c r="BA73" s="911"/>
      <c r="BB73" s="911"/>
      <c r="BC73" s="911"/>
      <c r="BD73" s="911"/>
      <c r="BE73" s="911"/>
      <c r="BF73" s="922"/>
      <c r="BG73" s="922"/>
      <c r="BH73" s="922"/>
      <c r="BI73" s="922"/>
      <c r="BJ73" s="922"/>
      <c r="BK73" s="922"/>
      <c r="BL73" s="922"/>
      <c r="BM73" s="923"/>
    </row>
    <row r="74" spans="1:65" s="70" customFormat="1" ht="20.25" customHeight="1">
      <c r="A74" s="162"/>
      <c r="B74" s="906"/>
      <c r="C74" s="845"/>
      <c r="D74" s="903"/>
      <c r="E74" s="903"/>
      <c r="F74" s="903"/>
      <c r="G74" s="903"/>
      <c r="H74" s="903"/>
      <c r="I74" s="903"/>
      <c r="J74" s="903"/>
      <c r="K74" s="903"/>
      <c r="L74" s="903"/>
      <c r="M74" s="903"/>
      <c r="N74" s="903"/>
      <c r="O74" s="903"/>
      <c r="P74" s="903"/>
      <c r="Q74" s="903"/>
      <c r="R74" s="903"/>
      <c r="S74" s="903"/>
      <c r="T74" s="903"/>
      <c r="U74" s="903"/>
      <c r="V74" s="903"/>
      <c r="W74" s="903"/>
      <c r="X74" s="903"/>
      <c r="Y74" s="903"/>
      <c r="Z74" s="903"/>
      <c r="AA74" s="903"/>
      <c r="AB74" s="903"/>
      <c r="AC74" s="903"/>
      <c r="AD74" s="903"/>
      <c r="AE74" s="903"/>
      <c r="AF74" s="903"/>
      <c r="AG74" s="903"/>
      <c r="AH74" s="903"/>
      <c r="AI74" s="903"/>
      <c r="AJ74" s="903"/>
      <c r="AK74" s="903"/>
      <c r="AL74" s="903"/>
      <c r="AM74" s="903"/>
      <c r="AN74" s="903"/>
      <c r="AO74" s="903"/>
      <c r="AP74" s="903"/>
      <c r="AQ74" s="903"/>
      <c r="AR74" s="903"/>
      <c r="AS74" s="903"/>
      <c r="AT74" s="903"/>
      <c r="AU74" s="903"/>
      <c r="AV74" s="903"/>
      <c r="AW74" s="911"/>
      <c r="AX74" s="911"/>
      <c r="AY74" s="911"/>
      <c r="AZ74" s="911"/>
      <c r="BA74" s="911"/>
      <c r="BB74" s="911"/>
      <c r="BC74" s="911"/>
      <c r="BD74" s="911"/>
      <c r="BE74" s="911"/>
      <c r="BF74" s="922"/>
      <c r="BG74" s="922"/>
      <c r="BH74" s="922"/>
      <c r="BI74" s="922"/>
      <c r="BJ74" s="922"/>
      <c r="BK74" s="922"/>
      <c r="BL74" s="922"/>
      <c r="BM74" s="923"/>
    </row>
    <row r="75" spans="1:65" s="70" customFormat="1" ht="45" customHeight="1" thickBot="1">
      <c r="A75" s="162"/>
      <c r="B75" s="907"/>
      <c r="C75" s="908"/>
      <c r="D75" s="909"/>
      <c r="E75" s="909"/>
      <c r="F75" s="909"/>
      <c r="G75" s="909"/>
      <c r="H75" s="909"/>
      <c r="I75" s="909"/>
      <c r="J75" s="909"/>
      <c r="K75" s="909"/>
      <c r="L75" s="909"/>
      <c r="M75" s="909"/>
      <c r="N75" s="909"/>
      <c r="O75" s="909"/>
      <c r="P75" s="909"/>
      <c r="Q75" s="909"/>
      <c r="R75" s="909"/>
      <c r="S75" s="909"/>
      <c r="T75" s="909"/>
      <c r="U75" s="909"/>
      <c r="V75" s="909"/>
      <c r="W75" s="909"/>
      <c r="X75" s="909"/>
      <c r="Y75" s="909"/>
      <c r="Z75" s="909"/>
      <c r="AA75" s="909"/>
      <c r="AB75" s="909"/>
      <c r="AC75" s="909"/>
      <c r="AD75" s="909"/>
      <c r="AE75" s="909"/>
      <c r="AF75" s="909"/>
      <c r="AG75" s="909"/>
      <c r="AH75" s="909"/>
      <c r="AI75" s="909"/>
      <c r="AJ75" s="909"/>
      <c r="AK75" s="909"/>
      <c r="AL75" s="909"/>
      <c r="AM75" s="909"/>
      <c r="AN75" s="909"/>
      <c r="AO75" s="909"/>
      <c r="AP75" s="909"/>
      <c r="AQ75" s="909"/>
      <c r="AR75" s="909"/>
      <c r="AS75" s="909"/>
      <c r="AT75" s="909"/>
      <c r="AU75" s="909"/>
      <c r="AV75" s="909"/>
      <c r="AW75" s="912"/>
      <c r="AX75" s="912"/>
      <c r="AY75" s="912"/>
      <c r="AZ75" s="912"/>
      <c r="BA75" s="912"/>
      <c r="BB75" s="912"/>
      <c r="BC75" s="912"/>
      <c r="BD75" s="912"/>
      <c r="BE75" s="912"/>
      <c r="BF75" s="924"/>
      <c r="BG75" s="924"/>
      <c r="BH75" s="924"/>
      <c r="BI75" s="924"/>
      <c r="BJ75" s="924"/>
      <c r="BK75" s="924"/>
      <c r="BL75" s="924"/>
      <c r="BM75" s="925"/>
    </row>
    <row r="76" spans="1:65" s="136" customFormat="1" ht="20.25" customHeight="1">
      <c r="A76" s="132"/>
      <c r="B76" s="914">
        <v>7</v>
      </c>
      <c r="C76" s="915"/>
      <c r="D76" s="913" t="s">
        <v>288</v>
      </c>
      <c r="E76" s="913"/>
      <c r="F76" s="913"/>
      <c r="G76" s="913"/>
      <c r="H76" s="913"/>
      <c r="I76" s="913"/>
      <c r="J76" s="913"/>
      <c r="K76" s="913"/>
      <c r="L76" s="913"/>
      <c r="M76" s="913"/>
      <c r="N76" s="913"/>
      <c r="O76" s="913"/>
      <c r="P76" s="913"/>
      <c r="Q76" s="913"/>
      <c r="R76" s="913"/>
      <c r="S76" s="913" t="s">
        <v>289</v>
      </c>
      <c r="T76" s="913"/>
      <c r="U76" s="913"/>
      <c r="V76" s="913"/>
      <c r="W76" s="913"/>
      <c r="X76" s="913"/>
      <c r="Y76" s="913"/>
      <c r="Z76" s="913"/>
      <c r="AA76" s="913"/>
      <c r="AB76" s="913"/>
      <c r="AC76" s="913"/>
      <c r="AD76" s="913"/>
      <c r="AE76" s="913"/>
      <c r="AF76" s="913"/>
      <c r="AG76" s="913"/>
      <c r="AH76" s="913" t="s">
        <v>454</v>
      </c>
      <c r="AI76" s="913"/>
      <c r="AJ76" s="913"/>
      <c r="AK76" s="913"/>
      <c r="AL76" s="913"/>
      <c r="AM76" s="913"/>
      <c r="AN76" s="913"/>
      <c r="AO76" s="913"/>
      <c r="AP76" s="913"/>
      <c r="AQ76" s="913"/>
      <c r="AR76" s="913"/>
      <c r="AS76" s="913"/>
      <c r="AT76" s="913"/>
      <c r="AU76" s="913"/>
      <c r="AV76" s="913"/>
      <c r="AW76" s="919"/>
      <c r="AX76" s="919"/>
      <c r="AY76" s="919"/>
      <c r="AZ76" s="919"/>
      <c r="BA76" s="919"/>
      <c r="BB76" s="919"/>
      <c r="BC76" s="919"/>
      <c r="BD76" s="919"/>
      <c r="BE76" s="919"/>
      <c r="BF76" s="920"/>
      <c r="BG76" s="920"/>
      <c r="BH76" s="920"/>
      <c r="BI76" s="920"/>
      <c r="BJ76" s="920"/>
      <c r="BK76" s="920"/>
      <c r="BL76" s="920"/>
      <c r="BM76" s="921"/>
    </row>
    <row r="77" spans="1:65" s="136" customFormat="1" ht="20.25" customHeight="1">
      <c r="A77" s="132"/>
      <c r="B77" s="906"/>
      <c r="C77" s="845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/>
      <c r="AB77" s="903"/>
      <c r="AC77" s="903"/>
      <c r="AD77" s="903"/>
      <c r="AE77" s="903"/>
      <c r="AF77" s="903"/>
      <c r="AG77" s="903"/>
      <c r="AH77" s="903"/>
      <c r="AI77" s="903"/>
      <c r="AJ77" s="903"/>
      <c r="AK77" s="903"/>
      <c r="AL77" s="903"/>
      <c r="AM77" s="903"/>
      <c r="AN77" s="903"/>
      <c r="AO77" s="903"/>
      <c r="AP77" s="903"/>
      <c r="AQ77" s="903"/>
      <c r="AR77" s="903"/>
      <c r="AS77" s="903"/>
      <c r="AT77" s="903"/>
      <c r="AU77" s="903"/>
      <c r="AV77" s="903"/>
      <c r="AW77" s="911"/>
      <c r="AX77" s="911"/>
      <c r="AY77" s="911"/>
      <c r="AZ77" s="911"/>
      <c r="BA77" s="911"/>
      <c r="BB77" s="911"/>
      <c r="BC77" s="911"/>
      <c r="BD77" s="911"/>
      <c r="BE77" s="911"/>
      <c r="BF77" s="922"/>
      <c r="BG77" s="922"/>
      <c r="BH77" s="922"/>
      <c r="BI77" s="922"/>
      <c r="BJ77" s="922"/>
      <c r="BK77" s="922"/>
      <c r="BL77" s="922"/>
      <c r="BM77" s="923"/>
    </row>
    <row r="78" spans="1:65" s="136" customFormat="1" ht="20.25" customHeight="1">
      <c r="A78" s="132"/>
      <c r="B78" s="906"/>
      <c r="C78" s="845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U78" s="903"/>
      <c r="V78" s="903"/>
      <c r="W78" s="903"/>
      <c r="X78" s="903"/>
      <c r="Y78" s="903"/>
      <c r="Z78" s="903"/>
      <c r="AA78" s="903"/>
      <c r="AB78" s="903"/>
      <c r="AC78" s="903"/>
      <c r="AD78" s="903"/>
      <c r="AE78" s="903"/>
      <c r="AF78" s="903"/>
      <c r="AG78" s="903"/>
      <c r="AH78" s="903"/>
      <c r="AI78" s="903"/>
      <c r="AJ78" s="903"/>
      <c r="AK78" s="903"/>
      <c r="AL78" s="903"/>
      <c r="AM78" s="903"/>
      <c r="AN78" s="903"/>
      <c r="AO78" s="903"/>
      <c r="AP78" s="903"/>
      <c r="AQ78" s="903"/>
      <c r="AR78" s="903"/>
      <c r="AS78" s="903"/>
      <c r="AT78" s="903"/>
      <c r="AU78" s="903"/>
      <c r="AV78" s="903"/>
      <c r="AW78" s="911"/>
      <c r="AX78" s="911"/>
      <c r="AY78" s="911"/>
      <c r="AZ78" s="911"/>
      <c r="BA78" s="911"/>
      <c r="BB78" s="911"/>
      <c r="BC78" s="911"/>
      <c r="BD78" s="911"/>
      <c r="BE78" s="911"/>
      <c r="BF78" s="922"/>
      <c r="BG78" s="922"/>
      <c r="BH78" s="922"/>
      <c r="BI78" s="922"/>
      <c r="BJ78" s="922"/>
      <c r="BK78" s="922"/>
      <c r="BL78" s="922"/>
      <c r="BM78" s="923"/>
    </row>
    <row r="79" spans="1:65" s="136" customFormat="1" ht="20.25" customHeight="1">
      <c r="A79" s="132"/>
      <c r="B79" s="906"/>
      <c r="C79" s="845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/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903"/>
      <c r="AL79" s="903"/>
      <c r="AM79" s="903"/>
      <c r="AN79" s="903"/>
      <c r="AO79" s="903"/>
      <c r="AP79" s="903"/>
      <c r="AQ79" s="903"/>
      <c r="AR79" s="903"/>
      <c r="AS79" s="903"/>
      <c r="AT79" s="903"/>
      <c r="AU79" s="903"/>
      <c r="AV79" s="903"/>
      <c r="AW79" s="911"/>
      <c r="AX79" s="911"/>
      <c r="AY79" s="911"/>
      <c r="AZ79" s="911"/>
      <c r="BA79" s="911"/>
      <c r="BB79" s="911"/>
      <c r="BC79" s="911"/>
      <c r="BD79" s="911"/>
      <c r="BE79" s="911"/>
      <c r="BF79" s="922"/>
      <c r="BG79" s="922"/>
      <c r="BH79" s="922"/>
      <c r="BI79" s="922"/>
      <c r="BJ79" s="922"/>
      <c r="BK79" s="922"/>
      <c r="BL79" s="922"/>
      <c r="BM79" s="923"/>
    </row>
    <row r="80" spans="1:65" s="136" customFormat="1" ht="20.25" customHeight="1">
      <c r="A80" s="132"/>
      <c r="B80" s="906"/>
      <c r="C80" s="845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3"/>
      <c r="S80" s="903"/>
      <c r="T80" s="903"/>
      <c r="U80" s="903"/>
      <c r="V80" s="903"/>
      <c r="W80" s="903"/>
      <c r="X80" s="903"/>
      <c r="Y80" s="903"/>
      <c r="Z80" s="903"/>
      <c r="AA80" s="903"/>
      <c r="AB80" s="903"/>
      <c r="AC80" s="903"/>
      <c r="AD80" s="903"/>
      <c r="AE80" s="903"/>
      <c r="AF80" s="903"/>
      <c r="AG80" s="903"/>
      <c r="AH80" s="903"/>
      <c r="AI80" s="903"/>
      <c r="AJ80" s="903"/>
      <c r="AK80" s="903"/>
      <c r="AL80" s="903"/>
      <c r="AM80" s="903"/>
      <c r="AN80" s="903"/>
      <c r="AO80" s="903"/>
      <c r="AP80" s="903"/>
      <c r="AQ80" s="903"/>
      <c r="AR80" s="903"/>
      <c r="AS80" s="903"/>
      <c r="AT80" s="903"/>
      <c r="AU80" s="903"/>
      <c r="AV80" s="903"/>
      <c r="AW80" s="911"/>
      <c r="AX80" s="911"/>
      <c r="AY80" s="911"/>
      <c r="AZ80" s="911"/>
      <c r="BA80" s="911"/>
      <c r="BB80" s="911"/>
      <c r="BC80" s="911"/>
      <c r="BD80" s="911"/>
      <c r="BE80" s="911"/>
      <c r="BF80" s="922"/>
      <c r="BG80" s="922"/>
      <c r="BH80" s="922"/>
      <c r="BI80" s="922"/>
      <c r="BJ80" s="922"/>
      <c r="BK80" s="922"/>
      <c r="BL80" s="922"/>
      <c r="BM80" s="923"/>
    </row>
    <row r="81" spans="1:65" s="136" customFormat="1" ht="20.25" customHeight="1">
      <c r="A81" s="132"/>
      <c r="B81" s="906"/>
      <c r="C81" s="845"/>
      <c r="D81" s="903"/>
      <c r="E81" s="903"/>
      <c r="F81" s="903"/>
      <c r="G81" s="903"/>
      <c r="H81" s="903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903"/>
      <c r="AA81" s="903"/>
      <c r="AB81" s="903"/>
      <c r="AC81" s="903"/>
      <c r="AD81" s="903"/>
      <c r="AE81" s="903"/>
      <c r="AF81" s="903"/>
      <c r="AG81" s="903"/>
      <c r="AH81" s="903"/>
      <c r="AI81" s="903"/>
      <c r="AJ81" s="903"/>
      <c r="AK81" s="903"/>
      <c r="AL81" s="903"/>
      <c r="AM81" s="903"/>
      <c r="AN81" s="903"/>
      <c r="AO81" s="903"/>
      <c r="AP81" s="903"/>
      <c r="AQ81" s="903"/>
      <c r="AR81" s="903"/>
      <c r="AS81" s="903"/>
      <c r="AT81" s="903"/>
      <c r="AU81" s="903"/>
      <c r="AV81" s="903"/>
      <c r="AW81" s="911"/>
      <c r="AX81" s="911"/>
      <c r="AY81" s="911"/>
      <c r="AZ81" s="911"/>
      <c r="BA81" s="911"/>
      <c r="BB81" s="911"/>
      <c r="BC81" s="911"/>
      <c r="BD81" s="911"/>
      <c r="BE81" s="911"/>
      <c r="BF81" s="922"/>
      <c r="BG81" s="922"/>
      <c r="BH81" s="922"/>
      <c r="BI81" s="922"/>
      <c r="BJ81" s="922"/>
      <c r="BK81" s="922"/>
      <c r="BL81" s="922"/>
      <c r="BM81" s="923"/>
    </row>
    <row r="82" spans="1:65" s="136" customFormat="1" ht="20.25" customHeight="1" thickBot="1">
      <c r="A82" s="132"/>
      <c r="B82" s="907"/>
      <c r="C82" s="908"/>
      <c r="D82" s="909"/>
      <c r="E82" s="909"/>
      <c r="F82" s="909"/>
      <c r="G82" s="909"/>
      <c r="H82" s="909"/>
      <c r="I82" s="909"/>
      <c r="J82" s="909"/>
      <c r="K82" s="909"/>
      <c r="L82" s="909"/>
      <c r="M82" s="909"/>
      <c r="N82" s="909"/>
      <c r="O82" s="909"/>
      <c r="P82" s="909"/>
      <c r="Q82" s="909"/>
      <c r="R82" s="909"/>
      <c r="S82" s="909"/>
      <c r="T82" s="909"/>
      <c r="U82" s="909"/>
      <c r="V82" s="909"/>
      <c r="W82" s="909"/>
      <c r="X82" s="909"/>
      <c r="Y82" s="909"/>
      <c r="Z82" s="909"/>
      <c r="AA82" s="909"/>
      <c r="AB82" s="909"/>
      <c r="AC82" s="909"/>
      <c r="AD82" s="909"/>
      <c r="AE82" s="909"/>
      <c r="AF82" s="909"/>
      <c r="AG82" s="909"/>
      <c r="AH82" s="903"/>
      <c r="AI82" s="903"/>
      <c r="AJ82" s="903"/>
      <c r="AK82" s="903"/>
      <c r="AL82" s="903"/>
      <c r="AM82" s="903"/>
      <c r="AN82" s="903"/>
      <c r="AO82" s="903"/>
      <c r="AP82" s="903"/>
      <c r="AQ82" s="903"/>
      <c r="AR82" s="903"/>
      <c r="AS82" s="903"/>
      <c r="AT82" s="903"/>
      <c r="AU82" s="903"/>
      <c r="AV82" s="903"/>
      <c r="AW82" s="912"/>
      <c r="AX82" s="912"/>
      <c r="AY82" s="912"/>
      <c r="AZ82" s="912"/>
      <c r="BA82" s="912"/>
      <c r="BB82" s="912"/>
      <c r="BC82" s="912"/>
      <c r="BD82" s="912"/>
      <c r="BE82" s="912"/>
      <c r="BF82" s="924"/>
      <c r="BG82" s="924"/>
      <c r="BH82" s="924"/>
      <c r="BI82" s="924"/>
      <c r="BJ82" s="924"/>
      <c r="BK82" s="924"/>
      <c r="BL82" s="924"/>
      <c r="BM82" s="925"/>
    </row>
    <row r="83" spans="1:65" s="136" customFormat="1" ht="20.25" customHeight="1">
      <c r="A83" s="132"/>
      <c r="B83" s="914">
        <v>8</v>
      </c>
      <c r="C83" s="915"/>
      <c r="D83" s="913" t="s">
        <v>555</v>
      </c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 t="s">
        <v>453</v>
      </c>
      <c r="T83" s="913"/>
      <c r="U83" s="913"/>
      <c r="V83" s="913"/>
      <c r="W83" s="913"/>
      <c r="X83" s="913"/>
      <c r="Y83" s="913"/>
      <c r="Z83" s="913"/>
      <c r="AA83" s="913"/>
      <c r="AB83" s="913"/>
      <c r="AC83" s="913"/>
      <c r="AD83" s="913"/>
      <c r="AE83" s="913"/>
      <c r="AF83" s="913"/>
      <c r="AG83" s="913"/>
      <c r="AH83" s="913" t="s">
        <v>453</v>
      </c>
      <c r="AI83" s="913"/>
      <c r="AJ83" s="913"/>
      <c r="AK83" s="913"/>
      <c r="AL83" s="913"/>
      <c r="AM83" s="913"/>
      <c r="AN83" s="913"/>
      <c r="AO83" s="913"/>
      <c r="AP83" s="913"/>
      <c r="AQ83" s="913"/>
      <c r="AR83" s="913"/>
      <c r="AS83" s="913"/>
      <c r="AT83" s="913"/>
      <c r="AU83" s="913"/>
      <c r="AV83" s="913"/>
      <c r="AW83" s="1019"/>
      <c r="AX83" s="1019"/>
      <c r="AY83" s="1019"/>
      <c r="AZ83" s="1019"/>
      <c r="BA83" s="1019"/>
      <c r="BB83" s="1019"/>
      <c r="BC83" s="1019"/>
      <c r="BD83" s="1019"/>
      <c r="BE83" s="1019"/>
      <c r="BF83" s="1021"/>
      <c r="BG83" s="1021"/>
      <c r="BH83" s="1021"/>
      <c r="BI83" s="1021"/>
      <c r="BJ83" s="1021"/>
      <c r="BK83" s="1021"/>
      <c r="BL83" s="1021"/>
      <c r="BM83" s="1022"/>
    </row>
    <row r="84" spans="1:65" s="70" customFormat="1" ht="20.25" customHeight="1" thickBot="1">
      <c r="A84" s="162"/>
      <c r="B84" s="907"/>
      <c r="C84" s="908"/>
      <c r="D84" s="909"/>
      <c r="E84" s="909"/>
      <c r="F84" s="909"/>
      <c r="G84" s="909"/>
      <c r="H84" s="909"/>
      <c r="I84" s="909"/>
      <c r="J84" s="909"/>
      <c r="K84" s="909"/>
      <c r="L84" s="909"/>
      <c r="M84" s="909"/>
      <c r="N84" s="909"/>
      <c r="O84" s="909"/>
      <c r="P84" s="909"/>
      <c r="Q84" s="909"/>
      <c r="R84" s="909"/>
      <c r="S84" s="909"/>
      <c r="T84" s="909"/>
      <c r="U84" s="909"/>
      <c r="V84" s="909"/>
      <c r="W84" s="909"/>
      <c r="X84" s="909"/>
      <c r="Y84" s="909"/>
      <c r="Z84" s="909"/>
      <c r="AA84" s="909"/>
      <c r="AB84" s="909"/>
      <c r="AC84" s="909"/>
      <c r="AD84" s="909"/>
      <c r="AE84" s="909"/>
      <c r="AF84" s="909"/>
      <c r="AG84" s="909"/>
      <c r="AH84" s="909"/>
      <c r="AI84" s="909"/>
      <c r="AJ84" s="909"/>
      <c r="AK84" s="909"/>
      <c r="AL84" s="909"/>
      <c r="AM84" s="909"/>
      <c r="AN84" s="909"/>
      <c r="AO84" s="909"/>
      <c r="AP84" s="909"/>
      <c r="AQ84" s="909"/>
      <c r="AR84" s="909"/>
      <c r="AS84" s="909"/>
      <c r="AT84" s="909"/>
      <c r="AU84" s="909"/>
      <c r="AV84" s="909"/>
      <c r="AW84" s="1020"/>
      <c r="AX84" s="1020"/>
      <c r="AY84" s="1020"/>
      <c r="AZ84" s="1020"/>
      <c r="BA84" s="1020"/>
      <c r="BB84" s="1020"/>
      <c r="BC84" s="1020"/>
      <c r="BD84" s="1020"/>
      <c r="BE84" s="1020"/>
      <c r="BF84" s="1023"/>
      <c r="BG84" s="1023"/>
      <c r="BH84" s="1023"/>
      <c r="BI84" s="1023"/>
      <c r="BJ84" s="1023"/>
      <c r="BK84" s="1023"/>
      <c r="BL84" s="1023"/>
      <c r="BM84" s="1024"/>
    </row>
    <row r="85" spans="1:65" s="136" customFormat="1" ht="20.25" customHeight="1">
      <c r="A85" s="132"/>
      <c r="B85" s="905"/>
      <c r="C85" s="905"/>
      <c r="D85" s="990" t="s">
        <v>240</v>
      </c>
      <c r="E85" s="990"/>
      <c r="F85" s="990"/>
      <c r="G85" s="990"/>
      <c r="H85" s="990"/>
      <c r="I85" s="990"/>
      <c r="J85" s="990"/>
      <c r="K85" s="990"/>
      <c r="L85" s="990"/>
      <c r="M85" s="990"/>
      <c r="N85" s="990"/>
      <c r="O85" s="990"/>
      <c r="P85" s="990"/>
      <c r="Q85" s="990"/>
      <c r="R85" s="990"/>
      <c r="S85" s="992">
        <f>'Pagina 4'!BP135</f>
        <v>0</v>
      </c>
      <c r="T85" s="993"/>
      <c r="U85" s="993"/>
      <c r="V85" s="993"/>
      <c r="W85" s="993"/>
      <c r="X85" s="993"/>
      <c r="Y85" s="993"/>
      <c r="Z85" s="993"/>
      <c r="AA85" s="993"/>
      <c r="AB85" s="993"/>
      <c r="AC85" s="993"/>
      <c r="AD85" s="993"/>
      <c r="AE85" s="993"/>
      <c r="AF85" s="993"/>
      <c r="AG85" s="994"/>
      <c r="AH85" s="1010" t="s">
        <v>291</v>
      </c>
      <c r="AI85" s="1011"/>
      <c r="AJ85" s="1011"/>
      <c r="AK85" s="1011"/>
      <c r="AL85" s="1011"/>
      <c r="AM85" s="1011"/>
      <c r="AN85" s="1011"/>
      <c r="AO85" s="1011"/>
      <c r="AP85" s="1011"/>
      <c r="AQ85" s="1011"/>
      <c r="AR85" s="1011"/>
      <c r="AS85" s="1011"/>
      <c r="AT85" s="1011"/>
      <c r="AU85" s="1011"/>
      <c r="AV85" s="1011"/>
      <c r="AW85" s="1011"/>
      <c r="AX85" s="1011"/>
      <c r="AY85" s="1011"/>
      <c r="AZ85" s="1011"/>
      <c r="BA85" s="1011"/>
      <c r="BB85" s="1011"/>
      <c r="BC85" s="1011"/>
      <c r="BD85" s="1011"/>
      <c r="BE85" s="1012"/>
      <c r="BF85" s="1001">
        <f>SUM(BF18:BM82)</f>
        <v>0</v>
      </c>
      <c r="BG85" s="1002"/>
      <c r="BH85" s="1002"/>
      <c r="BI85" s="1002"/>
      <c r="BJ85" s="1002"/>
      <c r="BK85" s="1002"/>
      <c r="BL85" s="1002"/>
      <c r="BM85" s="1003"/>
    </row>
    <row r="86" spans="1:65" s="136" customFormat="1" ht="20.25" customHeight="1">
      <c r="A86" s="132"/>
      <c r="B86" s="845"/>
      <c r="C86" s="845"/>
      <c r="D86" s="991"/>
      <c r="E86" s="991"/>
      <c r="F86" s="991"/>
      <c r="G86" s="991"/>
      <c r="H86" s="991"/>
      <c r="I86" s="991"/>
      <c r="J86" s="991"/>
      <c r="K86" s="991"/>
      <c r="L86" s="991"/>
      <c r="M86" s="991"/>
      <c r="N86" s="991"/>
      <c r="O86" s="991"/>
      <c r="P86" s="991"/>
      <c r="Q86" s="991"/>
      <c r="R86" s="991"/>
      <c r="S86" s="995"/>
      <c r="T86" s="996"/>
      <c r="U86" s="996"/>
      <c r="V86" s="996"/>
      <c r="W86" s="996"/>
      <c r="X86" s="996"/>
      <c r="Y86" s="996"/>
      <c r="Z86" s="996"/>
      <c r="AA86" s="996"/>
      <c r="AB86" s="996"/>
      <c r="AC86" s="996"/>
      <c r="AD86" s="996"/>
      <c r="AE86" s="996"/>
      <c r="AF86" s="996"/>
      <c r="AG86" s="997"/>
      <c r="AH86" s="1013"/>
      <c r="AI86" s="1014"/>
      <c r="AJ86" s="1014"/>
      <c r="AK86" s="1014"/>
      <c r="AL86" s="1014"/>
      <c r="AM86" s="1014"/>
      <c r="AN86" s="1014"/>
      <c r="AO86" s="1014"/>
      <c r="AP86" s="1014"/>
      <c r="AQ86" s="1014"/>
      <c r="AR86" s="1014"/>
      <c r="AS86" s="1014"/>
      <c r="AT86" s="1014"/>
      <c r="AU86" s="1014"/>
      <c r="AV86" s="1014"/>
      <c r="AW86" s="1014"/>
      <c r="AX86" s="1014"/>
      <c r="AY86" s="1014"/>
      <c r="AZ86" s="1014"/>
      <c r="BA86" s="1014"/>
      <c r="BB86" s="1014"/>
      <c r="BC86" s="1014"/>
      <c r="BD86" s="1014"/>
      <c r="BE86" s="1015"/>
      <c r="BF86" s="1004"/>
      <c r="BG86" s="1005"/>
      <c r="BH86" s="1005"/>
      <c r="BI86" s="1005"/>
      <c r="BJ86" s="1005"/>
      <c r="BK86" s="1005"/>
      <c r="BL86" s="1005"/>
      <c r="BM86" s="1006"/>
    </row>
    <row r="87" spans="1:65" s="136" customFormat="1" ht="20.25" customHeight="1">
      <c r="A87" s="132"/>
      <c r="B87" s="845"/>
      <c r="C87" s="845"/>
      <c r="D87" s="991"/>
      <c r="E87" s="991"/>
      <c r="F87" s="991"/>
      <c r="G87" s="991"/>
      <c r="H87" s="991"/>
      <c r="I87" s="991"/>
      <c r="J87" s="991"/>
      <c r="K87" s="991"/>
      <c r="L87" s="991"/>
      <c r="M87" s="991"/>
      <c r="N87" s="991"/>
      <c r="O87" s="991"/>
      <c r="P87" s="991"/>
      <c r="Q87" s="991"/>
      <c r="R87" s="991"/>
      <c r="S87" s="995"/>
      <c r="T87" s="996"/>
      <c r="U87" s="996"/>
      <c r="V87" s="996"/>
      <c r="W87" s="996"/>
      <c r="X87" s="996"/>
      <c r="Y87" s="996"/>
      <c r="Z87" s="996"/>
      <c r="AA87" s="996"/>
      <c r="AB87" s="996"/>
      <c r="AC87" s="996"/>
      <c r="AD87" s="996"/>
      <c r="AE87" s="996"/>
      <c r="AF87" s="996"/>
      <c r="AG87" s="997"/>
      <c r="AH87" s="1013"/>
      <c r="AI87" s="1014"/>
      <c r="AJ87" s="1014"/>
      <c r="AK87" s="1014"/>
      <c r="AL87" s="1014"/>
      <c r="AM87" s="1014"/>
      <c r="AN87" s="1014"/>
      <c r="AO87" s="1014"/>
      <c r="AP87" s="1014"/>
      <c r="AQ87" s="1014"/>
      <c r="AR87" s="1014"/>
      <c r="AS87" s="1014"/>
      <c r="AT87" s="1014"/>
      <c r="AU87" s="1014"/>
      <c r="AV87" s="1014"/>
      <c r="AW87" s="1014"/>
      <c r="AX87" s="1014"/>
      <c r="AY87" s="1014"/>
      <c r="AZ87" s="1014"/>
      <c r="BA87" s="1014"/>
      <c r="BB87" s="1014"/>
      <c r="BC87" s="1014"/>
      <c r="BD87" s="1014"/>
      <c r="BE87" s="1015"/>
      <c r="BF87" s="1004"/>
      <c r="BG87" s="1005"/>
      <c r="BH87" s="1005"/>
      <c r="BI87" s="1005"/>
      <c r="BJ87" s="1005"/>
      <c r="BK87" s="1005"/>
      <c r="BL87" s="1005"/>
      <c r="BM87" s="1006"/>
    </row>
    <row r="88" spans="1:65" s="136" customFormat="1" ht="20.25" customHeight="1">
      <c r="A88" s="132"/>
      <c r="B88" s="845"/>
      <c r="C88" s="845"/>
      <c r="D88" s="991"/>
      <c r="E88" s="991"/>
      <c r="F88" s="991"/>
      <c r="G88" s="991"/>
      <c r="H88" s="991"/>
      <c r="I88" s="991"/>
      <c r="J88" s="991"/>
      <c r="K88" s="991"/>
      <c r="L88" s="991"/>
      <c r="M88" s="991"/>
      <c r="N88" s="991"/>
      <c r="O88" s="991"/>
      <c r="P88" s="991"/>
      <c r="Q88" s="991"/>
      <c r="R88" s="991"/>
      <c r="S88" s="998"/>
      <c r="T88" s="999"/>
      <c r="U88" s="999"/>
      <c r="V88" s="999"/>
      <c r="W88" s="999"/>
      <c r="X88" s="999"/>
      <c r="Y88" s="999"/>
      <c r="Z88" s="999"/>
      <c r="AA88" s="999"/>
      <c r="AB88" s="999"/>
      <c r="AC88" s="999"/>
      <c r="AD88" s="999"/>
      <c r="AE88" s="999"/>
      <c r="AF88" s="999"/>
      <c r="AG88" s="1000"/>
      <c r="AH88" s="1016"/>
      <c r="AI88" s="1017"/>
      <c r="AJ88" s="1017"/>
      <c r="AK88" s="1017"/>
      <c r="AL88" s="1017"/>
      <c r="AM88" s="1017"/>
      <c r="AN88" s="1017"/>
      <c r="AO88" s="1017"/>
      <c r="AP88" s="1017"/>
      <c r="AQ88" s="1017"/>
      <c r="AR88" s="1017"/>
      <c r="AS88" s="1017"/>
      <c r="AT88" s="1017"/>
      <c r="AU88" s="1017"/>
      <c r="AV88" s="1017"/>
      <c r="AW88" s="1017"/>
      <c r="AX88" s="1017"/>
      <c r="AY88" s="1017"/>
      <c r="AZ88" s="1017"/>
      <c r="BA88" s="1017"/>
      <c r="BB88" s="1017"/>
      <c r="BC88" s="1017"/>
      <c r="BD88" s="1017"/>
      <c r="BE88" s="1018"/>
      <c r="BF88" s="1007"/>
      <c r="BG88" s="1008"/>
      <c r="BH88" s="1008"/>
      <c r="BI88" s="1008"/>
      <c r="BJ88" s="1008"/>
      <c r="BK88" s="1008"/>
      <c r="BL88" s="1008"/>
      <c r="BM88" s="1009"/>
    </row>
    <row r="89" spans="1:65" s="136" customFormat="1" ht="20.25" customHeight="1">
      <c r="A89" s="132"/>
      <c r="B89" s="76"/>
      <c r="C89" s="76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25"/>
      <c r="AP89" s="25"/>
      <c r="AQ89" s="25"/>
      <c r="AR89" s="25"/>
      <c r="AS89" s="25"/>
      <c r="AT89" s="25"/>
      <c r="AU89" s="25"/>
      <c r="AV89" s="134"/>
      <c r="AW89" s="134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</row>
    <row r="90" spans="1:56" s="136" customFormat="1" ht="20.25" customHeight="1">
      <c r="A90" s="132"/>
      <c r="B90" s="164"/>
      <c r="D90" s="148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65"/>
      <c r="AY90" s="165"/>
      <c r="AZ90" s="165"/>
      <c r="BA90" s="165"/>
      <c r="BB90" s="134"/>
      <c r="BC90" s="134"/>
      <c r="BD90" s="134"/>
    </row>
    <row r="91" spans="1:65" s="136" customFormat="1" ht="20.25" customHeight="1">
      <c r="A91" s="132"/>
      <c r="B91" s="76"/>
      <c r="C91" s="7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</row>
    <row r="92" spans="1:65" s="136" customFormat="1" ht="20.25" customHeight="1">
      <c r="A92" s="132"/>
      <c r="B92" s="76"/>
      <c r="C92" s="7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</row>
    <row r="93" spans="1:65" s="136" customFormat="1" ht="20.25" customHeight="1">
      <c r="A93" s="132"/>
      <c r="B93" s="76"/>
      <c r="C93" s="7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</row>
    <row r="94" spans="1:65" s="136" customFormat="1" ht="20.25" customHeight="1">
      <c r="A94" s="132"/>
      <c r="B94" s="76"/>
      <c r="C94" s="76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</row>
    <row r="95" spans="1:65" s="136" customFormat="1" ht="20.25" customHeight="1">
      <c r="A95" s="132"/>
      <c r="B95" s="76"/>
      <c r="C95" s="76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</row>
    <row r="96" spans="1:65" s="136" customFormat="1" ht="20.25" customHeight="1">
      <c r="A96" s="132"/>
      <c r="B96" s="76"/>
      <c r="C96" s="76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</row>
    <row r="97" spans="1:57" s="137" customFormat="1" ht="20.25" customHeight="1">
      <c r="A97" s="132"/>
      <c r="B97" s="164"/>
      <c r="C97" s="136"/>
      <c r="D97" s="148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65"/>
      <c r="AY97" s="165"/>
      <c r="AZ97" s="165"/>
      <c r="BA97" s="165"/>
      <c r="BB97" s="134"/>
      <c r="BC97" s="134"/>
      <c r="BD97" s="134"/>
      <c r="BE97" s="136"/>
    </row>
    <row r="98" spans="1:57" s="127" customFormat="1" ht="20.25" customHeight="1">
      <c r="A98" s="116"/>
      <c r="B98" s="124"/>
      <c r="C98" s="125"/>
      <c r="D98" s="138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45"/>
      <c r="AY98" s="145"/>
      <c r="AZ98" s="145"/>
      <c r="BA98" s="145"/>
      <c r="BB98" s="126"/>
      <c r="BC98" s="126"/>
      <c r="BD98" s="126"/>
      <c r="BE98" s="128"/>
    </row>
    <row r="99" s="124" customFormat="1" ht="20.25" customHeight="1"/>
    <row r="100" s="124" customFormat="1" ht="20.25" customHeight="1"/>
    <row r="101" spans="20:27" s="124" customFormat="1" ht="20.25" customHeight="1">
      <c r="T101" s="169"/>
      <c r="U101" s="169"/>
      <c r="V101" s="169"/>
      <c r="W101" s="169"/>
      <c r="X101" s="169"/>
      <c r="Y101" s="169"/>
      <c r="Z101" s="170"/>
      <c r="AA101" s="170"/>
    </row>
    <row r="102" spans="20:27" s="124" customFormat="1" ht="20.25" customHeight="1">
      <c r="T102" s="169"/>
      <c r="U102" s="169"/>
      <c r="V102" s="169"/>
      <c r="W102" s="169"/>
      <c r="X102" s="169"/>
      <c r="Y102" s="169"/>
      <c r="Z102" s="170"/>
      <c r="AA102" s="170"/>
    </row>
    <row r="103" spans="20:27" s="124" customFormat="1" ht="20.25" customHeight="1">
      <c r="T103" s="169"/>
      <c r="U103" s="169"/>
      <c r="V103" s="169"/>
      <c r="W103" s="169"/>
      <c r="X103" s="169"/>
      <c r="Y103" s="169"/>
      <c r="Z103" s="170"/>
      <c r="AA103" s="170"/>
    </row>
    <row r="104" spans="21:27" s="124" customFormat="1" ht="20.25" customHeight="1">
      <c r="U104" s="170"/>
      <c r="V104" s="170"/>
      <c r="W104" s="170"/>
      <c r="X104" s="170"/>
      <c r="Y104" s="170"/>
      <c r="Z104" s="170"/>
      <c r="AA104" s="170"/>
    </row>
    <row r="105" spans="20:27" s="124" customFormat="1" ht="20.25" customHeight="1">
      <c r="T105" s="170"/>
      <c r="U105" s="170"/>
      <c r="V105" s="170"/>
      <c r="W105" s="170"/>
      <c r="X105" s="170"/>
      <c r="Y105" s="170"/>
      <c r="Z105" s="170"/>
      <c r="AA105" s="170"/>
    </row>
    <row r="106" spans="20:27" s="124" customFormat="1" ht="20.25" customHeight="1">
      <c r="T106" s="170"/>
      <c r="U106" s="170"/>
      <c r="V106" s="170"/>
      <c r="W106" s="170"/>
      <c r="X106" s="170"/>
      <c r="Y106" s="170"/>
      <c r="Z106" s="170"/>
      <c r="AA106" s="170"/>
    </row>
    <row r="107" spans="20:27" s="124" customFormat="1" ht="20.25" customHeight="1">
      <c r="T107" s="170"/>
      <c r="U107" s="170"/>
      <c r="V107" s="170"/>
      <c r="W107" s="170"/>
      <c r="X107" s="170"/>
      <c r="Y107" s="170"/>
      <c r="Z107" s="170"/>
      <c r="AA107" s="170"/>
    </row>
    <row r="108" spans="20:27" s="124" customFormat="1" ht="20.25" customHeight="1">
      <c r="T108" s="170"/>
      <c r="U108" s="170"/>
      <c r="V108" s="170"/>
      <c r="W108" s="170"/>
      <c r="X108" s="170"/>
      <c r="Y108" s="170"/>
      <c r="Z108" s="170"/>
      <c r="AA108" s="170"/>
    </row>
    <row r="109" spans="20:27" s="124" customFormat="1" ht="20.25" customHeight="1">
      <c r="T109" s="170"/>
      <c r="U109" s="170"/>
      <c r="V109" s="170"/>
      <c r="W109" s="170"/>
      <c r="X109" s="170"/>
      <c r="Y109" s="170"/>
      <c r="Z109" s="170"/>
      <c r="AA109" s="170"/>
    </row>
    <row r="110" s="124" customFormat="1" ht="20.25" customHeight="1"/>
    <row r="111" s="124" customFormat="1" ht="20.25" customHeight="1"/>
    <row r="112" spans="50:53" ht="20.25" customHeight="1">
      <c r="AX112" s="139"/>
      <c r="AY112" s="139"/>
      <c r="AZ112" s="139"/>
      <c r="BA112" s="139"/>
    </row>
    <row r="113" spans="50:53" ht="20.25" customHeight="1">
      <c r="AX113" s="139"/>
      <c r="AY113" s="139"/>
      <c r="AZ113" s="139"/>
      <c r="BA113" s="139"/>
    </row>
    <row r="114" spans="50:53" ht="20.25" customHeight="1">
      <c r="AX114" s="139"/>
      <c r="AY114" s="139"/>
      <c r="AZ114" s="139"/>
      <c r="BA114" s="139"/>
    </row>
    <row r="115" spans="50:53" ht="20.25" customHeight="1">
      <c r="AX115" s="139"/>
      <c r="AY115" s="139"/>
      <c r="AZ115" s="139"/>
      <c r="BA115" s="139"/>
    </row>
    <row r="116" spans="50:53" ht="20.25" customHeight="1">
      <c r="AX116" s="139"/>
      <c r="AY116" s="139"/>
      <c r="AZ116" s="139"/>
      <c r="BA116" s="139"/>
    </row>
    <row r="117" spans="50:53" ht="20.25" customHeight="1">
      <c r="AX117" s="139"/>
      <c r="AY117" s="139"/>
      <c r="AZ117" s="139"/>
      <c r="BA117" s="139"/>
    </row>
    <row r="118" spans="50:53" ht="20.25" customHeight="1">
      <c r="AX118" s="139"/>
      <c r="AY118" s="139"/>
      <c r="AZ118" s="139"/>
      <c r="BA118" s="139"/>
    </row>
    <row r="119" spans="50:53" ht="20.25" customHeight="1">
      <c r="AX119" s="139"/>
      <c r="AY119" s="139"/>
      <c r="AZ119" s="139"/>
      <c r="BA119" s="139"/>
    </row>
    <row r="120" spans="50:53" ht="20.25" customHeight="1">
      <c r="AX120" s="139"/>
      <c r="AY120" s="139"/>
      <c r="AZ120" s="139"/>
      <c r="BA120" s="139"/>
    </row>
    <row r="121" spans="50:53" ht="20.25" customHeight="1">
      <c r="AX121" s="139"/>
      <c r="AY121" s="139"/>
      <c r="AZ121" s="139"/>
      <c r="BA121" s="139"/>
    </row>
    <row r="122" spans="50:53" ht="20.25" customHeight="1">
      <c r="AX122" s="139"/>
      <c r="AY122" s="139"/>
      <c r="AZ122" s="139"/>
      <c r="BA122" s="139"/>
    </row>
  </sheetData>
  <sheetProtection password="CFBF" sheet="1" formatRows="0" insertRows="0" selectLockedCells="1"/>
  <mergeCells count="83">
    <mergeCell ref="AW59:BE61"/>
    <mergeCell ref="BF59:BM61"/>
    <mergeCell ref="B44:C61"/>
    <mergeCell ref="D44:R61"/>
    <mergeCell ref="BF48:BM55"/>
    <mergeCell ref="BF56:BM58"/>
    <mergeCell ref="S48:AG55"/>
    <mergeCell ref="AH48:AV55"/>
    <mergeCell ref="AW48:BE55"/>
    <mergeCell ref="S44:AG47"/>
    <mergeCell ref="D83:R84"/>
    <mergeCell ref="S83:AG84"/>
    <mergeCell ref="AH83:AV84"/>
    <mergeCell ref="S59:AG61"/>
    <mergeCell ref="AH59:AV61"/>
    <mergeCell ref="AH72:AV75"/>
    <mergeCell ref="AH62:AV71"/>
    <mergeCell ref="AW72:BE75"/>
    <mergeCell ref="B85:C88"/>
    <mergeCell ref="D85:R88"/>
    <mergeCell ref="S85:AG88"/>
    <mergeCell ref="BF85:BM88"/>
    <mergeCell ref="AH85:BE88"/>
    <mergeCell ref="AW76:BE82"/>
    <mergeCell ref="AW83:BE84"/>
    <mergeCell ref="BF83:BM84"/>
    <mergeCell ref="B83:C84"/>
    <mergeCell ref="A1:BN2"/>
    <mergeCell ref="B72:C75"/>
    <mergeCell ref="D72:R75"/>
    <mergeCell ref="S72:AG75"/>
    <mergeCell ref="BF72:BM75"/>
    <mergeCell ref="BF76:BM82"/>
    <mergeCell ref="AW56:BE58"/>
    <mergeCell ref="B62:C71"/>
    <mergeCell ref="D62:R71"/>
    <mergeCell ref="S62:AG71"/>
    <mergeCell ref="AW62:BE71"/>
    <mergeCell ref="S56:AG58"/>
    <mergeCell ref="AH56:AV58"/>
    <mergeCell ref="B7:C14"/>
    <mergeCell ref="D7:BE14"/>
    <mergeCell ref="AW18:BE24"/>
    <mergeCell ref="AH15:AV17"/>
    <mergeCell ref="AW15:BE17"/>
    <mergeCell ref="S31:AG33"/>
    <mergeCell ref="AH31:AV33"/>
    <mergeCell ref="BF7:BM14"/>
    <mergeCell ref="B18:C33"/>
    <mergeCell ref="BF25:BM30"/>
    <mergeCell ref="BF31:BM33"/>
    <mergeCell ref="B15:C17"/>
    <mergeCell ref="BF15:BM17"/>
    <mergeCell ref="D15:R17"/>
    <mergeCell ref="S15:AG17"/>
    <mergeCell ref="S18:AG24"/>
    <mergeCell ref="AH18:AV24"/>
    <mergeCell ref="S25:AG30"/>
    <mergeCell ref="AH25:AV30"/>
    <mergeCell ref="AW25:BE30"/>
    <mergeCell ref="BF18:BM24"/>
    <mergeCell ref="BF34:BM39"/>
    <mergeCell ref="S34:AG39"/>
    <mergeCell ref="BF40:BM43"/>
    <mergeCell ref="BF44:BM47"/>
    <mergeCell ref="AW44:BE47"/>
    <mergeCell ref="AW31:BE33"/>
    <mergeCell ref="BF62:BM71"/>
    <mergeCell ref="B76:C82"/>
    <mergeCell ref="D76:R82"/>
    <mergeCell ref="S76:AG82"/>
    <mergeCell ref="D18:R33"/>
    <mergeCell ref="AH76:AV82"/>
    <mergeCell ref="AH44:AV47"/>
    <mergeCell ref="B34:C39"/>
    <mergeCell ref="D34:R39"/>
    <mergeCell ref="AH34:AV39"/>
    <mergeCell ref="AW34:BE39"/>
    <mergeCell ref="S40:AG43"/>
    <mergeCell ref="AH40:AV43"/>
    <mergeCell ref="B40:C43"/>
    <mergeCell ref="D40:R43"/>
    <mergeCell ref="AW40:BE43"/>
  </mergeCells>
  <conditionalFormatting sqref="AX91:BM93">
    <cfRule type="cellIs" priority="1" dxfId="0" operator="equal" stopIfTrue="1">
      <formula>"OK"</formula>
    </cfRule>
    <cfRule type="cellIs" priority="2" dxfId="0" operator="equal" stopIfTrue="1">
      <formula>"SI"</formula>
    </cfRule>
    <cfRule type="cellIs" priority="3" dxfId="1" operator="equal" stopIfTrue="1">
      <formula>"NO"</formula>
    </cfRule>
    <cfRule type="cellIs" priority="4" dxfId="1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5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6"/>
  <sheetViews>
    <sheetView showGridLines="0" zoomScale="55" zoomScaleNormal="55" zoomScaleSheetLayoutView="50" zoomScalePageLayoutView="25" workbookViewId="0" topLeftCell="A19">
      <selection activeCell="AP19" sqref="AP19:AR21"/>
    </sheetView>
  </sheetViews>
  <sheetFormatPr defaultColWidth="3.8515625" defaultRowHeight="20.25" customHeight="1"/>
  <cols>
    <col min="1" max="44" width="3.8515625" style="82" customWidth="1"/>
    <col min="45" max="45" width="4.7109375" style="82" customWidth="1"/>
    <col min="46" max="46" width="3.8515625" style="82" customWidth="1"/>
    <col min="47" max="47" width="3.8515625" style="80" customWidth="1"/>
    <col min="48" max="52" width="3.8515625" style="82" customWidth="1"/>
    <col min="53" max="53" width="5.57421875" style="82" customWidth="1"/>
    <col min="54" max="57" width="3.8515625" style="82" customWidth="1"/>
    <col min="58" max="16384" width="3.8515625" style="82" customWidth="1"/>
  </cols>
  <sheetData>
    <row r="1" spans="1:90" s="104" customFormat="1" ht="30">
      <c r="A1" s="768" t="s">
        <v>152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  <c r="BF1" s="768"/>
      <c r="BG1" s="103"/>
      <c r="BH1" s="103"/>
      <c r="BI1" s="103"/>
      <c r="BJ1" s="103"/>
      <c r="BK1" s="103"/>
      <c r="BL1" s="103"/>
      <c r="BM1" s="103"/>
      <c r="BN1" s="103"/>
      <c r="BO1" s="103"/>
      <c r="BV1" s="1136" t="s">
        <v>231</v>
      </c>
      <c r="BW1" s="1137"/>
      <c r="BX1" s="1137"/>
      <c r="BY1" s="1137"/>
      <c r="BZ1" s="1137"/>
      <c r="CA1" s="1137"/>
      <c r="CB1" s="1137"/>
      <c r="CC1" s="1137"/>
      <c r="CD1" s="1137"/>
      <c r="CE1" s="1137"/>
      <c r="CF1" s="1137"/>
      <c r="CG1" s="1137"/>
      <c r="CH1" s="1137"/>
      <c r="CI1" s="1137"/>
      <c r="CJ1" s="1137"/>
      <c r="CK1" s="1137"/>
      <c r="CL1" s="1138"/>
    </row>
    <row r="2" spans="1:90" s="104" customFormat="1" ht="30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103"/>
      <c r="BH2" s="103"/>
      <c r="BI2" s="103"/>
      <c r="BJ2" s="103"/>
      <c r="BK2" s="103"/>
      <c r="BL2" s="103"/>
      <c r="BM2" s="103"/>
      <c r="BN2" s="103"/>
      <c r="BO2" s="103"/>
      <c r="BV2" s="1149"/>
      <c r="BW2" s="1150"/>
      <c r="BX2" s="1150"/>
      <c r="BY2" s="1150"/>
      <c r="BZ2" s="1150"/>
      <c r="CA2" s="1150"/>
      <c r="CB2" s="1150"/>
      <c r="CC2" s="1150"/>
      <c r="CD2" s="1150"/>
      <c r="CE2" s="1150"/>
      <c r="CF2" s="1150"/>
      <c r="CG2" s="1150"/>
      <c r="CH2" s="1150"/>
      <c r="CI2" s="1150"/>
      <c r="CJ2" s="1150"/>
      <c r="CK2" s="1150"/>
      <c r="CL2" s="1151"/>
    </row>
    <row r="3" spans="1:90" s="1" customFormat="1" ht="20.25" customHeight="1">
      <c r="A3" s="82"/>
      <c r="B3" s="82"/>
      <c r="BV3" s="308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196"/>
    </row>
    <row r="4" spans="1:90" s="39" customFormat="1" ht="20.25" customHeight="1">
      <c r="A4" s="105" t="s">
        <v>315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69"/>
      <c r="AN4" s="69"/>
      <c r="AO4" s="108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V4" s="3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310"/>
    </row>
    <row r="5" spans="1:90" s="3" customFormat="1" ht="20.25" customHeight="1">
      <c r="A5" s="2"/>
      <c r="B5" s="158"/>
      <c r="AU5" s="71"/>
      <c r="BV5" s="308"/>
      <c r="CL5" s="196"/>
    </row>
    <row r="6" spans="1:90" s="3" customFormat="1" ht="20.25" customHeight="1">
      <c r="A6" s="2"/>
      <c r="B6" s="146" t="s">
        <v>316</v>
      </c>
      <c r="AU6" s="71"/>
      <c r="BV6" s="308"/>
      <c r="CL6" s="196"/>
    </row>
    <row r="7" spans="1:90" s="3" customFormat="1" ht="20.25" customHeight="1">
      <c r="A7" s="2"/>
      <c r="B7" s="158"/>
      <c r="AU7" s="71"/>
      <c r="BV7" s="308"/>
      <c r="CL7" s="196"/>
    </row>
    <row r="8" spans="1:90" s="3" customFormat="1" ht="20.25" customHeight="1">
      <c r="A8" s="2"/>
      <c r="B8" s="158"/>
      <c r="AJ8" s="787" t="s">
        <v>232</v>
      </c>
      <c r="AK8" s="788"/>
      <c r="AL8" s="788"/>
      <c r="AM8" s="788"/>
      <c r="AN8" s="788"/>
      <c r="AO8" s="788"/>
      <c r="AP8" s="788"/>
      <c r="AQ8" s="788"/>
      <c r="AR8" s="789"/>
      <c r="AU8" s="71"/>
      <c r="BV8" s="308"/>
      <c r="CL8" s="196"/>
    </row>
    <row r="9" spans="1:90" s="3" customFormat="1" ht="57" customHeight="1">
      <c r="A9" s="2"/>
      <c r="B9" s="158"/>
      <c r="AJ9" s="793"/>
      <c r="AK9" s="794"/>
      <c r="AL9" s="794"/>
      <c r="AM9" s="794"/>
      <c r="AN9" s="794"/>
      <c r="AO9" s="794"/>
      <c r="AP9" s="794"/>
      <c r="AQ9" s="794"/>
      <c r="AR9" s="795"/>
      <c r="AU9" s="71"/>
      <c r="BV9" s="308"/>
      <c r="CL9" s="196"/>
    </row>
    <row r="10" spans="1:90" s="3" customFormat="1" ht="20.25" customHeight="1">
      <c r="A10" s="2"/>
      <c r="B10" s="1051"/>
      <c r="C10" s="1052"/>
      <c r="D10" s="787" t="s">
        <v>132</v>
      </c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9"/>
      <c r="T10" s="679" t="s">
        <v>317</v>
      </c>
      <c r="U10" s="680"/>
      <c r="V10" s="680"/>
      <c r="W10" s="680"/>
      <c r="X10" s="681"/>
      <c r="Y10" s="1093" t="s">
        <v>138</v>
      </c>
      <c r="Z10" s="1094"/>
      <c r="AA10" s="1094"/>
      <c r="AB10" s="1094"/>
      <c r="AC10" s="1094"/>
      <c r="AD10" s="1094"/>
      <c r="AE10" s="1094"/>
      <c r="AF10" s="1094"/>
      <c r="AG10" s="1094"/>
      <c r="AH10" s="1094"/>
      <c r="AI10" s="1095"/>
      <c r="AJ10" s="1030" t="s">
        <v>628</v>
      </c>
      <c r="AK10" s="1031"/>
      <c r="AL10" s="1032"/>
      <c r="AM10" s="1030" t="s">
        <v>153</v>
      </c>
      <c r="AN10" s="1031"/>
      <c r="AO10" s="1032"/>
      <c r="AP10" s="1039" t="s">
        <v>627</v>
      </c>
      <c r="AQ10" s="1040"/>
      <c r="AR10" s="1041"/>
      <c r="AS10" s="1039" t="s">
        <v>230</v>
      </c>
      <c r="AT10" s="1040"/>
      <c r="AU10" s="1041"/>
      <c r="AV10" s="1084" t="s">
        <v>233</v>
      </c>
      <c r="AW10" s="1085"/>
      <c r="AX10" s="1085"/>
      <c r="AY10" s="1085"/>
      <c r="AZ10" s="1085"/>
      <c r="BA10" s="1085"/>
      <c r="BB10" s="1085"/>
      <c r="BC10" s="1085"/>
      <c r="BD10" s="1085"/>
      <c r="BE10" s="1086"/>
      <c r="BV10" s="308"/>
      <c r="CL10" s="196"/>
    </row>
    <row r="11" spans="1:90" s="3" customFormat="1" ht="20.25" customHeight="1">
      <c r="A11" s="2"/>
      <c r="B11" s="1053"/>
      <c r="C11" s="1054"/>
      <c r="D11" s="790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2"/>
      <c r="T11" s="765"/>
      <c r="U11" s="766"/>
      <c r="V11" s="766"/>
      <c r="W11" s="766"/>
      <c r="X11" s="767"/>
      <c r="Y11" s="1096"/>
      <c r="Z11" s="1097"/>
      <c r="AA11" s="1097"/>
      <c r="AB11" s="1097"/>
      <c r="AC11" s="1097"/>
      <c r="AD11" s="1097"/>
      <c r="AE11" s="1097"/>
      <c r="AF11" s="1097"/>
      <c r="AG11" s="1097"/>
      <c r="AH11" s="1097"/>
      <c r="AI11" s="1098"/>
      <c r="AJ11" s="1033"/>
      <c r="AK11" s="1034"/>
      <c r="AL11" s="1035"/>
      <c r="AM11" s="1033"/>
      <c r="AN11" s="1034"/>
      <c r="AO11" s="1035"/>
      <c r="AP11" s="1042"/>
      <c r="AQ11" s="1043"/>
      <c r="AR11" s="1044"/>
      <c r="AS11" s="1042"/>
      <c r="AT11" s="1043"/>
      <c r="AU11" s="1044"/>
      <c r="AV11" s="1087"/>
      <c r="AW11" s="1088"/>
      <c r="AX11" s="1088"/>
      <c r="AY11" s="1088"/>
      <c r="AZ11" s="1088"/>
      <c r="BA11" s="1088"/>
      <c r="BB11" s="1088"/>
      <c r="BC11" s="1088"/>
      <c r="BD11" s="1088"/>
      <c r="BE11" s="1089"/>
      <c r="BV11" s="308"/>
      <c r="CL11" s="196"/>
    </row>
    <row r="12" spans="1:90" s="3" customFormat="1" ht="20.25" customHeight="1">
      <c r="A12" s="2"/>
      <c r="B12" s="1053"/>
      <c r="C12" s="1054"/>
      <c r="D12" s="790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2"/>
      <c r="T12" s="765"/>
      <c r="U12" s="766"/>
      <c r="V12" s="766"/>
      <c r="W12" s="766"/>
      <c r="X12" s="767"/>
      <c r="Y12" s="1096"/>
      <c r="Z12" s="1097"/>
      <c r="AA12" s="1097"/>
      <c r="AB12" s="1097"/>
      <c r="AC12" s="1097"/>
      <c r="AD12" s="1097"/>
      <c r="AE12" s="1097"/>
      <c r="AF12" s="1097"/>
      <c r="AG12" s="1097"/>
      <c r="AH12" s="1097"/>
      <c r="AI12" s="1098"/>
      <c r="AJ12" s="1033"/>
      <c r="AK12" s="1034"/>
      <c r="AL12" s="1035"/>
      <c r="AM12" s="1033"/>
      <c r="AN12" s="1034"/>
      <c r="AO12" s="1035"/>
      <c r="AP12" s="1042"/>
      <c r="AQ12" s="1043"/>
      <c r="AR12" s="1044"/>
      <c r="AS12" s="1042"/>
      <c r="AT12" s="1043"/>
      <c r="AU12" s="1044"/>
      <c r="AV12" s="1087"/>
      <c r="AW12" s="1088"/>
      <c r="AX12" s="1088"/>
      <c r="AY12" s="1088"/>
      <c r="AZ12" s="1088"/>
      <c r="BA12" s="1088"/>
      <c r="BB12" s="1088"/>
      <c r="BC12" s="1088"/>
      <c r="BD12" s="1088"/>
      <c r="BE12" s="1089"/>
      <c r="BV12" s="308"/>
      <c r="CL12" s="196"/>
    </row>
    <row r="13" spans="1:90" s="3" customFormat="1" ht="20.25" customHeight="1">
      <c r="A13" s="2"/>
      <c r="B13" s="1053"/>
      <c r="C13" s="1054"/>
      <c r="D13" s="790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2"/>
      <c r="T13" s="765"/>
      <c r="U13" s="766"/>
      <c r="V13" s="766"/>
      <c r="W13" s="766"/>
      <c r="X13" s="767"/>
      <c r="Y13" s="1096"/>
      <c r="Z13" s="1097"/>
      <c r="AA13" s="1097"/>
      <c r="AB13" s="1097"/>
      <c r="AC13" s="1097"/>
      <c r="AD13" s="1097"/>
      <c r="AE13" s="1097"/>
      <c r="AF13" s="1097"/>
      <c r="AG13" s="1097"/>
      <c r="AH13" s="1097"/>
      <c r="AI13" s="1098"/>
      <c r="AJ13" s="1033"/>
      <c r="AK13" s="1034"/>
      <c r="AL13" s="1035"/>
      <c r="AM13" s="1033"/>
      <c r="AN13" s="1034"/>
      <c r="AO13" s="1035"/>
      <c r="AP13" s="1042"/>
      <c r="AQ13" s="1043"/>
      <c r="AR13" s="1044"/>
      <c r="AS13" s="1042"/>
      <c r="AT13" s="1043"/>
      <c r="AU13" s="1044"/>
      <c r="AV13" s="1087"/>
      <c r="AW13" s="1088"/>
      <c r="AX13" s="1088"/>
      <c r="AY13" s="1088"/>
      <c r="AZ13" s="1088"/>
      <c r="BA13" s="1088"/>
      <c r="BB13" s="1088"/>
      <c r="BC13" s="1088"/>
      <c r="BD13" s="1088"/>
      <c r="BE13" s="1089"/>
      <c r="BV13" s="308"/>
      <c r="CL13" s="196"/>
    </row>
    <row r="14" spans="1:90" s="3" customFormat="1" ht="20.25" customHeight="1">
      <c r="A14" s="2"/>
      <c r="B14" s="1053"/>
      <c r="C14" s="1054"/>
      <c r="D14" s="790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2"/>
      <c r="T14" s="765"/>
      <c r="U14" s="766"/>
      <c r="V14" s="766"/>
      <c r="W14" s="766"/>
      <c r="X14" s="767"/>
      <c r="Y14" s="1096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8"/>
      <c r="AJ14" s="1033"/>
      <c r="AK14" s="1034"/>
      <c r="AL14" s="1035"/>
      <c r="AM14" s="1033"/>
      <c r="AN14" s="1034"/>
      <c r="AO14" s="1035"/>
      <c r="AP14" s="1042"/>
      <c r="AQ14" s="1043"/>
      <c r="AR14" s="1044"/>
      <c r="AS14" s="1042"/>
      <c r="AT14" s="1043"/>
      <c r="AU14" s="1044"/>
      <c r="AV14" s="1087"/>
      <c r="AW14" s="1088"/>
      <c r="AX14" s="1088"/>
      <c r="AY14" s="1088"/>
      <c r="AZ14" s="1088"/>
      <c r="BA14" s="1088"/>
      <c r="BB14" s="1088"/>
      <c r="BC14" s="1088"/>
      <c r="BD14" s="1088"/>
      <c r="BE14" s="1089"/>
      <c r="BV14" s="308"/>
      <c r="CL14" s="196"/>
    </row>
    <row r="15" spans="1:90" s="3" customFormat="1" ht="20.25" customHeight="1">
      <c r="A15" s="2"/>
      <c r="B15" s="1053"/>
      <c r="C15" s="1054"/>
      <c r="D15" s="790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2"/>
      <c r="T15" s="765"/>
      <c r="U15" s="766"/>
      <c r="V15" s="766"/>
      <c r="W15" s="766"/>
      <c r="X15" s="767"/>
      <c r="Y15" s="1096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8"/>
      <c r="AJ15" s="1033"/>
      <c r="AK15" s="1034"/>
      <c r="AL15" s="1035"/>
      <c r="AM15" s="1033"/>
      <c r="AN15" s="1034"/>
      <c r="AO15" s="1035"/>
      <c r="AP15" s="1042"/>
      <c r="AQ15" s="1043"/>
      <c r="AR15" s="1044"/>
      <c r="AS15" s="1042"/>
      <c r="AT15" s="1043"/>
      <c r="AU15" s="1044"/>
      <c r="AV15" s="1087"/>
      <c r="AW15" s="1088"/>
      <c r="AX15" s="1088"/>
      <c r="AY15" s="1088"/>
      <c r="AZ15" s="1088"/>
      <c r="BA15" s="1088"/>
      <c r="BB15" s="1088"/>
      <c r="BC15" s="1088"/>
      <c r="BD15" s="1088"/>
      <c r="BE15" s="1089"/>
      <c r="BV15" s="308"/>
      <c r="CL15" s="196"/>
    </row>
    <row r="16" spans="1:90" s="3" customFormat="1" ht="20.25" customHeight="1">
      <c r="A16" s="2"/>
      <c r="B16" s="1053"/>
      <c r="C16" s="1054"/>
      <c r="D16" s="790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2"/>
      <c r="T16" s="765"/>
      <c r="U16" s="766"/>
      <c r="V16" s="766"/>
      <c r="W16" s="766"/>
      <c r="X16" s="767"/>
      <c r="Y16" s="1096"/>
      <c r="Z16" s="1097"/>
      <c r="AA16" s="1097"/>
      <c r="AB16" s="1097"/>
      <c r="AC16" s="1097"/>
      <c r="AD16" s="1097"/>
      <c r="AE16" s="1097"/>
      <c r="AF16" s="1097"/>
      <c r="AG16" s="1097"/>
      <c r="AH16" s="1097"/>
      <c r="AI16" s="1098"/>
      <c r="AJ16" s="1033"/>
      <c r="AK16" s="1034"/>
      <c r="AL16" s="1035"/>
      <c r="AM16" s="1033"/>
      <c r="AN16" s="1034"/>
      <c r="AO16" s="1035"/>
      <c r="AP16" s="1042"/>
      <c r="AQ16" s="1043"/>
      <c r="AR16" s="1044"/>
      <c r="AS16" s="1042"/>
      <c r="AT16" s="1043"/>
      <c r="AU16" s="1044"/>
      <c r="AV16" s="1087"/>
      <c r="AW16" s="1088"/>
      <c r="AX16" s="1088"/>
      <c r="AY16" s="1088"/>
      <c r="AZ16" s="1088"/>
      <c r="BA16" s="1088"/>
      <c r="BB16" s="1088"/>
      <c r="BC16" s="1088"/>
      <c r="BD16" s="1088"/>
      <c r="BE16" s="1089"/>
      <c r="BV16" s="308"/>
      <c r="CL16" s="196"/>
    </row>
    <row r="17" spans="1:90" s="3" customFormat="1" ht="20.25" customHeight="1">
      <c r="A17" s="2"/>
      <c r="B17" s="1053"/>
      <c r="C17" s="1054"/>
      <c r="D17" s="790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2"/>
      <c r="T17" s="765"/>
      <c r="U17" s="766"/>
      <c r="V17" s="766"/>
      <c r="W17" s="766"/>
      <c r="X17" s="767"/>
      <c r="Y17" s="1096"/>
      <c r="Z17" s="1097"/>
      <c r="AA17" s="1097"/>
      <c r="AB17" s="1097"/>
      <c r="AC17" s="1097"/>
      <c r="AD17" s="1097"/>
      <c r="AE17" s="1097"/>
      <c r="AF17" s="1097"/>
      <c r="AG17" s="1097"/>
      <c r="AH17" s="1097"/>
      <c r="AI17" s="1098"/>
      <c r="AJ17" s="1033"/>
      <c r="AK17" s="1034"/>
      <c r="AL17" s="1035"/>
      <c r="AM17" s="1033"/>
      <c r="AN17" s="1034"/>
      <c r="AO17" s="1035"/>
      <c r="AP17" s="1042"/>
      <c r="AQ17" s="1043"/>
      <c r="AR17" s="1044"/>
      <c r="AS17" s="1042"/>
      <c r="AT17" s="1043"/>
      <c r="AU17" s="1044"/>
      <c r="AV17" s="1087"/>
      <c r="AW17" s="1088"/>
      <c r="AX17" s="1088"/>
      <c r="AY17" s="1088"/>
      <c r="AZ17" s="1088"/>
      <c r="BA17" s="1088"/>
      <c r="BB17" s="1088"/>
      <c r="BC17" s="1088"/>
      <c r="BD17" s="1088"/>
      <c r="BE17" s="1089"/>
      <c r="BV17" s="308"/>
      <c r="CL17" s="196"/>
    </row>
    <row r="18" spans="1:90" s="3" customFormat="1" ht="20.25" customHeight="1">
      <c r="A18" s="2"/>
      <c r="B18" s="1055"/>
      <c r="C18" s="1056"/>
      <c r="D18" s="793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  <c r="Q18" s="794"/>
      <c r="R18" s="794"/>
      <c r="S18" s="795"/>
      <c r="T18" s="682"/>
      <c r="U18" s="683"/>
      <c r="V18" s="683"/>
      <c r="W18" s="683"/>
      <c r="X18" s="684"/>
      <c r="Y18" s="1099"/>
      <c r="Z18" s="1100"/>
      <c r="AA18" s="1100"/>
      <c r="AB18" s="1100"/>
      <c r="AC18" s="1100"/>
      <c r="AD18" s="1100"/>
      <c r="AE18" s="1100"/>
      <c r="AF18" s="1100"/>
      <c r="AG18" s="1100"/>
      <c r="AH18" s="1100"/>
      <c r="AI18" s="1101"/>
      <c r="AJ18" s="1036"/>
      <c r="AK18" s="1037"/>
      <c r="AL18" s="1038"/>
      <c r="AM18" s="1036"/>
      <c r="AN18" s="1037"/>
      <c r="AO18" s="1038"/>
      <c r="AP18" s="1045"/>
      <c r="AQ18" s="1046"/>
      <c r="AR18" s="1047"/>
      <c r="AS18" s="1045"/>
      <c r="AT18" s="1046"/>
      <c r="AU18" s="1047"/>
      <c r="AV18" s="1090"/>
      <c r="AW18" s="1091"/>
      <c r="AX18" s="1091"/>
      <c r="AY18" s="1091"/>
      <c r="AZ18" s="1091"/>
      <c r="BA18" s="1091"/>
      <c r="BB18" s="1091"/>
      <c r="BC18" s="1091"/>
      <c r="BD18" s="1091"/>
      <c r="BE18" s="1092"/>
      <c r="BV18" s="308"/>
      <c r="CL18" s="196"/>
    </row>
    <row r="19" spans="1:90" s="74" customFormat="1" ht="20.25" customHeight="1">
      <c r="A19" s="50"/>
      <c r="B19" s="845" t="s">
        <v>28</v>
      </c>
      <c r="C19" s="845"/>
      <c r="D19" s="1066" t="str">
        <f>IF('Pagina 4'!D15=0,"",'Pagina 4'!D15)</f>
        <v>SCEGLIERE DAL MENU' A TENDINA</v>
      </c>
      <c r="E19" s="1067"/>
      <c r="F19" s="1067"/>
      <c r="G19" s="1067"/>
      <c r="H19" s="1067"/>
      <c r="I19" s="1067"/>
      <c r="J19" s="1067"/>
      <c r="K19" s="1067"/>
      <c r="L19" s="1067"/>
      <c r="M19" s="1067"/>
      <c r="N19" s="1067"/>
      <c r="O19" s="1067"/>
      <c r="P19" s="1067"/>
      <c r="Q19" s="1067"/>
      <c r="R19" s="1067"/>
      <c r="S19" s="1068"/>
      <c r="T19" s="1050" t="str">
        <f>'Pagina 4'!BK15</f>
        <v>es. F1 / CM1 per Fabbricato 1 e Computo Metrico 1</v>
      </c>
      <c r="U19" s="1050"/>
      <c r="V19" s="1050"/>
      <c r="W19" s="1050"/>
      <c r="X19" s="1050"/>
      <c r="Y19" s="1075">
        <f>'Pagina 4'!BP15</f>
        <v>0</v>
      </c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7"/>
      <c r="AJ19" s="1048"/>
      <c r="AK19" s="1048"/>
      <c r="AL19" s="1048"/>
      <c r="AM19" s="1057">
        <v>0.4</v>
      </c>
      <c r="AN19" s="1058"/>
      <c r="AO19" s="1059"/>
      <c r="AP19" s="1048"/>
      <c r="AQ19" s="1048"/>
      <c r="AR19" s="1048"/>
      <c r="AS19" s="1102">
        <f>IF(AJ19="x",40%,40%+(_xlfn.COUNTIFS($AP$19,"=X"))*20%)</f>
        <v>0.4</v>
      </c>
      <c r="AT19" s="1102"/>
      <c r="AU19" s="1102"/>
      <c r="AV19" s="1103">
        <f>Y19*AS19</f>
        <v>0</v>
      </c>
      <c r="AW19" s="1103"/>
      <c r="AX19" s="1103"/>
      <c r="AY19" s="1103"/>
      <c r="AZ19" s="1103"/>
      <c r="BA19" s="1103"/>
      <c r="BB19" s="1103"/>
      <c r="BC19" s="1103"/>
      <c r="BD19" s="1103"/>
      <c r="BE19" s="1103"/>
      <c r="BV19" s="311"/>
      <c r="BW19" s="113"/>
      <c r="BX19" s="113"/>
      <c r="BY19" s="113"/>
      <c r="BZ19" s="1105"/>
      <c r="CA19" s="1105"/>
      <c r="CB19" s="1105"/>
      <c r="CC19" s="113"/>
      <c r="CD19" s="113"/>
      <c r="CE19" s="113"/>
      <c r="CF19" s="113"/>
      <c r="CG19" s="113"/>
      <c r="CH19" s="113"/>
      <c r="CI19" s="113"/>
      <c r="CJ19" s="113"/>
      <c r="CK19" s="113"/>
      <c r="CL19" s="194"/>
    </row>
    <row r="20" spans="1:90" s="74" customFormat="1" ht="20.25" customHeight="1">
      <c r="A20" s="50"/>
      <c r="B20" s="845"/>
      <c r="C20" s="845"/>
      <c r="D20" s="1069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1"/>
      <c r="T20" s="1050"/>
      <c r="U20" s="1050"/>
      <c r="V20" s="1050"/>
      <c r="W20" s="1050"/>
      <c r="X20" s="1050"/>
      <c r="Y20" s="1078"/>
      <c r="Z20" s="1079"/>
      <c r="AA20" s="1079"/>
      <c r="AB20" s="1079"/>
      <c r="AC20" s="1079"/>
      <c r="AD20" s="1079"/>
      <c r="AE20" s="1079"/>
      <c r="AF20" s="1079"/>
      <c r="AG20" s="1079"/>
      <c r="AH20" s="1079"/>
      <c r="AI20" s="1080"/>
      <c r="AJ20" s="1048"/>
      <c r="AK20" s="1048"/>
      <c r="AL20" s="1048"/>
      <c r="AM20" s="1060"/>
      <c r="AN20" s="1061"/>
      <c r="AO20" s="1062"/>
      <c r="AP20" s="1048"/>
      <c r="AQ20" s="1048"/>
      <c r="AR20" s="1048"/>
      <c r="AS20" s="1102"/>
      <c r="AT20" s="1102"/>
      <c r="AU20" s="1102"/>
      <c r="AV20" s="1103"/>
      <c r="AW20" s="1103"/>
      <c r="AX20" s="1103"/>
      <c r="AY20" s="1103"/>
      <c r="AZ20" s="1103"/>
      <c r="BA20" s="1103"/>
      <c r="BB20" s="1103"/>
      <c r="BC20" s="1103"/>
      <c r="BD20" s="1103"/>
      <c r="BE20" s="1103"/>
      <c r="BV20" s="311"/>
      <c r="BW20" s="113"/>
      <c r="BX20" s="113"/>
      <c r="BY20" s="113"/>
      <c r="BZ20" s="1105"/>
      <c r="CA20" s="1105"/>
      <c r="CB20" s="1105"/>
      <c r="CC20" s="113"/>
      <c r="CD20" s="113"/>
      <c r="CE20" s="113"/>
      <c r="CF20" s="113"/>
      <c r="CG20" s="113"/>
      <c r="CH20" s="113"/>
      <c r="CI20" s="113"/>
      <c r="CJ20" s="113"/>
      <c r="CK20" s="113"/>
      <c r="CL20" s="194"/>
    </row>
    <row r="21" spans="1:90" s="74" customFormat="1" ht="66" customHeight="1">
      <c r="A21" s="50"/>
      <c r="B21" s="845"/>
      <c r="C21" s="845"/>
      <c r="D21" s="1072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1073"/>
      <c r="P21" s="1073"/>
      <c r="Q21" s="1073"/>
      <c r="R21" s="1073"/>
      <c r="S21" s="1074"/>
      <c r="T21" s="1050"/>
      <c r="U21" s="1050"/>
      <c r="V21" s="1050"/>
      <c r="W21" s="1050"/>
      <c r="X21" s="1050"/>
      <c r="Y21" s="1081"/>
      <c r="Z21" s="1082"/>
      <c r="AA21" s="1082"/>
      <c r="AB21" s="1082"/>
      <c r="AC21" s="1082"/>
      <c r="AD21" s="1082"/>
      <c r="AE21" s="1082"/>
      <c r="AF21" s="1082"/>
      <c r="AG21" s="1082"/>
      <c r="AH21" s="1082"/>
      <c r="AI21" s="1083"/>
      <c r="AJ21" s="1048"/>
      <c r="AK21" s="1048"/>
      <c r="AL21" s="1048"/>
      <c r="AM21" s="1060"/>
      <c r="AN21" s="1061"/>
      <c r="AO21" s="1062"/>
      <c r="AP21" s="1048"/>
      <c r="AQ21" s="1048"/>
      <c r="AR21" s="1048"/>
      <c r="AS21" s="1102"/>
      <c r="AT21" s="1102"/>
      <c r="AU21" s="1102"/>
      <c r="AV21" s="1103"/>
      <c r="AW21" s="1103"/>
      <c r="AX21" s="1103"/>
      <c r="AY21" s="1103"/>
      <c r="AZ21" s="1103"/>
      <c r="BA21" s="1103"/>
      <c r="BB21" s="1103"/>
      <c r="BC21" s="1103"/>
      <c r="BD21" s="1103"/>
      <c r="BE21" s="1103"/>
      <c r="BV21" s="311"/>
      <c r="BW21" s="113"/>
      <c r="BX21" s="113"/>
      <c r="BY21" s="113"/>
      <c r="BZ21" s="1105"/>
      <c r="CA21" s="1105"/>
      <c r="CB21" s="1105"/>
      <c r="CC21" s="113"/>
      <c r="CD21" s="113"/>
      <c r="CE21" s="113"/>
      <c r="CF21" s="113"/>
      <c r="CG21" s="113"/>
      <c r="CH21" s="113"/>
      <c r="CI21" s="113"/>
      <c r="CJ21" s="113"/>
      <c r="CK21" s="113"/>
      <c r="CL21" s="194"/>
    </row>
    <row r="22" spans="1:90" s="74" customFormat="1" ht="20.25" customHeight="1">
      <c r="A22" s="50"/>
      <c r="B22" s="845" t="s">
        <v>29</v>
      </c>
      <c r="C22" s="845"/>
      <c r="D22" s="1066" t="str">
        <f>IF('Pagina 4'!D21=0,"",'Pagina 4'!D21)</f>
        <v>SCEGLIERE DAL MENU' A TENDINA</v>
      </c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8"/>
      <c r="T22" s="1049">
        <f>'Pagina 4'!BK21</f>
        <v>0</v>
      </c>
      <c r="U22" s="1050"/>
      <c r="V22" s="1050"/>
      <c r="W22" s="1050"/>
      <c r="X22" s="1050"/>
      <c r="Y22" s="1075">
        <f>'Pagina 4'!BP21</f>
        <v>0</v>
      </c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7"/>
      <c r="AJ22" s="1048"/>
      <c r="AK22" s="1048"/>
      <c r="AL22" s="1048"/>
      <c r="AM22" s="1060"/>
      <c r="AN22" s="1061"/>
      <c r="AO22" s="1062"/>
      <c r="AP22" s="1048"/>
      <c r="AQ22" s="1048"/>
      <c r="AR22" s="1048"/>
      <c r="AS22" s="1102">
        <f>IF(AJ22="x",40%,40%+(_xlfn.COUNTIFS($AP$22,"=X"))*20%)</f>
        <v>0.4</v>
      </c>
      <c r="AT22" s="1102"/>
      <c r="AU22" s="1102"/>
      <c r="AV22" s="1103">
        <f>Y22*AS22</f>
        <v>0</v>
      </c>
      <c r="AW22" s="1103"/>
      <c r="AX22" s="1103"/>
      <c r="AY22" s="1103"/>
      <c r="AZ22" s="1103"/>
      <c r="BA22" s="1103"/>
      <c r="BB22" s="1103"/>
      <c r="BC22" s="1103"/>
      <c r="BD22" s="1103"/>
      <c r="BE22" s="1103"/>
      <c r="BV22" s="311"/>
      <c r="BW22" s="113"/>
      <c r="BX22" s="113"/>
      <c r="BY22" s="113"/>
      <c r="BZ22" s="1105">
        <f>_xlfn.COUNTIFS(AP22:AR24,"=X")</f>
        <v>0</v>
      </c>
      <c r="CA22" s="1105"/>
      <c r="CB22" s="1105"/>
      <c r="CC22" s="113"/>
      <c r="CD22" s="113"/>
      <c r="CE22" s="113"/>
      <c r="CF22" s="113"/>
      <c r="CG22" s="113"/>
      <c r="CH22" s="113"/>
      <c r="CI22" s="113"/>
      <c r="CJ22" s="113"/>
      <c r="CK22" s="113"/>
      <c r="CL22" s="194"/>
    </row>
    <row r="23" spans="1:90" s="74" customFormat="1" ht="20.25" customHeight="1">
      <c r="A23" s="50"/>
      <c r="B23" s="845"/>
      <c r="C23" s="845"/>
      <c r="D23" s="1069"/>
      <c r="E23" s="1070"/>
      <c r="F23" s="1070"/>
      <c r="G23" s="1070"/>
      <c r="H23" s="1070"/>
      <c r="I23" s="1070"/>
      <c r="J23" s="1070"/>
      <c r="K23" s="1070"/>
      <c r="L23" s="1070"/>
      <c r="M23" s="1070"/>
      <c r="N23" s="1070"/>
      <c r="O23" s="1070"/>
      <c r="P23" s="1070"/>
      <c r="Q23" s="1070"/>
      <c r="R23" s="1070"/>
      <c r="S23" s="1071"/>
      <c r="T23" s="1050"/>
      <c r="U23" s="1050"/>
      <c r="V23" s="1050"/>
      <c r="W23" s="1050"/>
      <c r="X23" s="1050"/>
      <c r="Y23" s="1078"/>
      <c r="Z23" s="1079"/>
      <c r="AA23" s="1079"/>
      <c r="AB23" s="1079"/>
      <c r="AC23" s="1079"/>
      <c r="AD23" s="1079"/>
      <c r="AE23" s="1079"/>
      <c r="AF23" s="1079"/>
      <c r="AG23" s="1079"/>
      <c r="AH23" s="1079"/>
      <c r="AI23" s="1080"/>
      <c r="AJ23" s="1048"/>
      <c r="AK23" s="1048"/>
      <c r="AL23" s="1048"/>
      <c r="AM23" s="1060"/>
      <c r="AN23" s="1061"/>
      <c r="AO23" s="1062"/>
      <c r="AP23" s="1048"/>
      <c r="AQ23" s="1048"/>
      <c r="AR23" s="1048"/>
      <c r="AS23" s="1102"/>
      <c r="AT23" s="1102"/>
      <c r="AU23" s="1102"/>
      <c r="AV23" s="1103"/>
      <c r="AW23" s="1103"/>
      <c r="AX23" s="1103"/>
      <c r="AY23" s="1103"/>
      <c r="AZ23" s="1103"/>
      <c r="BA23" s="1103"/>
      <c r="BB23" s="1103"/>
      <c r="BC23" s="1103"/>
      <c r="BD23" s="1103"/>
      <c r="BE23" s="1103"/>
      <c r="BV23" s="311"/>
      <c r="BW23" s="113"/>
      <c r="BX23" s="113"/>
      <c r="BY23" s="113"/>
      <c r="BZ23" s="1105"/>
      <c r="CA23" s="1105"/>
      <c r="CB23" s="1105"/>
      <c r="CC23" s="113"/>
      <c r="CD23" s="113"/>
      <c r="CE23" s="113"/>
      <c r="CF23" s="113"/>
      <c r="CG23" s="113"/>
      <c r="CH23" s="113"/>
      <c r="CI23" s="113"/>
      <c r="CJ23" s="113"/>
      <c r="CK23" s="113"/>
      <c r="CL23" s="194"/>
    </row>
    <row r="24" spans="1:90" s="74" customFormat="1" ht="20.25" customHeight="1">
      <c r="A24" s="50"/>
      <c r="B24" s="845"/>
      <c r="C24" s="845"/>
      <c r="D24" s="1072"/>
      <c r="E24" s="1073"/>
      <c r="F24" s="1073"/>
      <c r="G24" s="1073"/>
      <c r="H24" s="1073"/>
      <c r="I24" s="1073"/>
      <c r="J24" s="1073"/>
      <c r="K24" s="1073"/>
      <c r="L24" s="1073"/>
      <c r="M24" s="1073"/>
      <c r="N24" s="1073"/>
      <c r="O24" s="1073"/>
      <c r="P24" s="1073"/>
      <c r="Q24" s="1073"/>
      <c r="R24" s="1073"/>
      <c r="S24" s="1074"/>
      <c r="T24" s="1050"/>
      <c r="U24" s="1050"/>
      <c r="V24" s="1050"/>
      <c r="W24" s="1050"/>
      <c r="X24" s="1050"/>
      <c r="Y24" s="1081"/>
      <c r="Z24" s="1082"/>
      <c r="AA24" s="1082"/>
      <c r="AB24" s="1082"/>
      <c r="AC24" s="1082"/>
      <c r="AD24" s="1082"/>
      <c r="AE24" s="1082"/>
      <c r="AF24" s="1082"/>
      <c r="AG24" s="1082"/>
      <c r="AH24" s="1082"/>
      <c r="AI24" s="1083"/>
      <c r="AJ24" s="1048"/>
      <c r="AK24" s="1048"/>
      <c r="AL24" s="1048"/>
      <c r="AM24" s="1060"/>
      <c r="AN24" s="1061"/>
      <c r="AO24" s="1062"/>
      <c r="AP24" s="1048"/>
      <c r="AQ24" s="1048"/>
      <c r="AR24" s="1048"/>
      <c r="AS24" s="1102"/>
      <c r="AT24" s="1102"/>
      <c r="AU24" s="1102"/>
      <c r="AV24" s="1103"/>
      <c r="AW24" s="1103"/>
      <c r="AX24" s="1103"/>
      <c r="AY24" s="1103"/>
      <c r="AZ24" s="1103"/>
      <c r="BA24" s="1103"/>
      <c r="BB24" s="1103"/>
      <c r="BC24" s="1103"/>
      <c r="BD24" s="1103"/>
      <c r="BE24" s="1103"/>
      <c r="BV24" s="311"/>
      <c r="BW24" s="113"/>
      <c r="BX24" s="113"/>
      <c r="BY24" s="113"/>
      <c r="BZ24" s="1105"/>
      <c r="CA24" s="1105"/>
      <c r="CB24" s="1105"/>
      <c r="CC24" s="113"/>
      <c r="CD24" s="113"/>
      <c r="CE24" s="113"/>
      <c r="CF24" s="113"/>
      <c r="CG24" s="113"/>
      <c r="CH24" s="113"/>
      <c r="CI24" s="113"/>
      <c r="CJ24" s="113"/>
      <c r="CK24" s="113"/>
      <c r="CL24" s="194"/>
    </row>
    <row r="25" spans="1:90" s="74" customFormat="1" ht="20.25" customHeight="1">
      <c r="A25" s="50"/>
      <c r="B25" s="845" t="s">
        <v>30</v>
      </c>
      <c r="C25" s="845"/>
      <c r="D25" s="1066" t="str">
        <f>IF('Pagina 4'!D27=0,"",'Pagina 4'!D27)</f>
        <v>SCEGLIERE DAL MENU' A TENDINA</v>
      </c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8"/>
      <c r="T25" s="1050">
        <f>'Pagina 4'!BK27</f>
        <v>0</v>
      </c>
      <c r="U25" s="1050"/>
      <c r="V25" s="1050"/>
      <c r="W25" s="1050"/>
      <c r="X25" s="1050"/>
      <c r="Y25" s="1075">
        <f>'Pagina 4'!BP27</f>
        <v>0</v>
      </c>
      <c r="Z25" s="1076"/>
      <c r="AA25" s="1076"/>
      <c r="AB25" s="1076"/>
      <c r="AC25" s="1076"/>
      <c r="AD25" s="1076"/>
      <c r="AE25" s="1076"/>
      <c r="AF25" s="1076"/>
      <c r="AG25" s="1076"/>
      <c r="AH25" s="1076"/>
      <c r="AI25" s="1077"/>
      <c r="AJ25" s="1048"/>
      <c r="AK25" s="1048"/>
      <c r="AL25" s="1048"/>
      <c r="AM25" s="1060"/>
      <c r="AN25" s="1061"/>
      <c r="AO25" s="1062"/>
      <c r="AP25" s="1048"/>
      <c r="AQ25" s="1048"/>
      <c r="AR25" s="1048"/>
      <c r="AS25" s="1102">
        <f>IF(AJ25="x",40%,40%+(_xlfn.COUNTIFS($AP$25,"=X"))*20%)</f>
        <v>0.4</v>
      </c>
      <c r="AT25" s="1102"/>
      <c r="AU25" s="1102"/>
      <c r="AV25" s="1103">
        <f>Y25*AS25</f>
        <v>0</v>
      </c>
      <c r="AW25" s="1103"/>
      <c r="AX25" s="1103"/>
      <c r="AY25" s="1103"/>
      <c r="AZ25" s="1103"/>
      <c r="BA25" s="1103"/>
      <c r="BB25" s="1103"/>
      <c r="BC25" s="1103"/>
      <c r="BD25" s="1103"/>
      <c r="BE25" s="1103"/>
      <c r="BV25" s="311"/>
      <c r="BW25" s="113"/>
      <c r="BX25" s="113"/>
      <c r="BY25" s="113"/>
      <c r="BZ25" s="1105">
        <f>_xlfn.COUNTIFS(AP25:AR27,"=X")</f>
        <v>0</v>
      </c>
      <c r="CA25" s="1105"/>
      <c r="CB25" s="1105"/>
      <c r="CC25" s="113"/>
      <c r="CD25" s="113"/>
      <c r="CE25" s="113"/>
      <c r="CF25" s="113"/>
      <c r="CG25" s="113"/>
      <c r="CH25" s="113"/>
      <c r="CI25" s="113"/>
      <c r="CJ25" s="113"/>
      <c r="CK25" s="113"/>
      <c r="CL25" s="194"/>
    </row>
    <row r="26" spans="1:90" s="74" customFormat="1" ht="20.25" customHeight="1">
      <c r="A26" s="50"/>
      <c r="B26" s="845"/>
      <c r="C26" s="845"/>
      <c r="D26" s="1069"/>
      <c r="E26" s="1070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1"/>
      <c r="T26" s="1050"/>
      <c r="U26" s="1050"/>
      <c r="V26" s="1050"/>
      <c r="W26" s="1050"/>
      <c r="X26" s="1050"/>
      <c r="Y26" s="1078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80"/>
      <c r="AJ26" s="1048"/>
      <c r="AK26" s="1048"/>
      <c r="AL26" s="1048"/>
      <c r="AM26" s="1060"/>
      <c r="AN26" s="1061"/>
      <c r="AO26" s="1062"/>
      <c r="AP26" s="1048"/>
      <c r="AQ26" s="1048"/>
      <c r="AR26" s="1048"/>
      <c r="AS26" s="1102"/>
      <c r="AT26" s="1102"/>
      <c r="AU26" s="1102"/>
      <c r="AV26" s="1103"/>
      <c r="AW26" s="1103"/>
      <c r="AX26" s="1103"/>
      <c r="AY26" s="1103"/>
      <c r="AZ26" s="1103"/>
      <c r="BA26" s="1103"/>
      <c r="BB26" s="1103"/>
      <c r="BC26" s="1103"/>
      <c r="BD26" s="1103"/>
      <c r="BE26" s="1103"/>
      <c r="BV26" s="311"/>
      <c r="BW26" s="113"/>
      <c r="BX26" s="113"/>
      <c r="BY26" s="113"/>
      <c r="BZ26" s="1105"/>
      <c r="CA26" s="1105"/>
      <c r="CB26" s="1105"/>
      <c r="CC26" s="113"/>
      <c r="CD26" s="113"/>
      <c r="CE26" s="113"/>
      <c r="CF26" s="113"/>
      <c r="CG26" s="113"/>
      <c r="CH26" s="113"/>
      <c r="CI26" s="113"/>
      <c r="CJ26" s="113"/>
      <c r="CK26" s="113"/>
      <c r="CL26" s="194"/>
    </row>
    <row r="27" spans="1:90" s="74" customFormat="1" ht="20.25" customHeight="1">
      <c r="A27" s="50"/>
      <c r="B27" s="845"/>
      <c r="C27" s="845"/>
      <c r="D27" s="1072"/>
      <c r="E27" s="1073"/>
      <c r="F27" s="1073"/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4"/>
      <c r="T27" s="1050"/>
      <c r="U27" s="1050"/>
      <c r="V27" s="1050"/>
      <c r="W27" s="1050"/>
      <c r="X27" s="1050"/>
      <c r="Y27" s="1081"/>
      <c r="Z27" s="1082"/>
      <c r="AA27" s="1082"/>
      <c r="AB27" s="1082"/>
      <c r="AC27" s="1082"/>
      <c r="AD27" s="1082"/>
      <c r="AE27" s="1082"/>
      <c r="AF27" s="1082"/>
      <c r="AG27" s="1082"/>
      <c r="AH27" s="1082"/>
      <c r="AI27" s="1083"/>
      <c r="AJ27" s="1048"/>
      <c r="AK27" s="1048"/>
      <c r="AL27" s="1048"/>
      <c r="AM27" s="1060"/>
      <c r="AN27" s="1061"/>
      <c r="AO27" s="1062"/>
      <c r="AP27" s="1048"/>
      <c r="AQ27" s="1048"/>
      <c r="AR27" s="1048"/>
      <c r="AS27" s="1102"/>
      <c r="AT27" s="1102"/>
      <c r="AU27" s="1102"/>
      <c r="AV27" s="1103"/>
      <c r="AW27" s="1103"/>
      <c r="AX27" s="1103"/>
      <c r="AY27" s="1103"/>
      <c r="AZ27" s="1103"/>
      <c r="BA27" s="1103"/>
      <c r="BB27" s="1103"/>
      <c r="BC27" s="1103"/>
      <c r="BD27" s="1103"/>
      <c r="BE27" s="1103"/>
      <c r="BV27" s="311"/>
      <c r="BW27" s="113"/>
      <c r="BX27" s="113"/>
      <c r="BY27" s="113"/>
      <c r="BZ27" s="1105"/>
      <c r="CA27" s="1105"/>
      <c r="CB27" s="1105"/>
      <c r="CC27" s="113"/>
      <c r="CD27" s="113"/>
      <c r="CE27" s="113"/>
      <c r="CF27" s="113"/>
      <c r="CG27" s="113"/>
      <c r="CH27" s="113"/>
      <c r="CI27" s="113"/>
      <c r="CJ27" s="113"/>
      <c r="CK27" s="113"/>
      <c r="CL27" s="194"/>
    </row>
    <row r="28" spans="1:90" s="74" customFormat="1" ht="20.25" customHeight="1">
      <c r="A28" s="50"/>
      <c r="B28" s="845" t="s">
        <v>118</v>
      </c>
      <c r="C28" s="845"/>
      <c r="D28" s="1066">
        <f>IF('Pagina 4'!D33=0,"",'Pagina 4'!D33)</f>
      </c>
      <c r="E28" s="1067"/>
      <c r="F28" s="1067"/>
      <c r="G28" s="1067"/>
      <c r="H28" s="1067"/>
      <c r="I28" s="1067"/>
      <c r="J28" s="1067"/>
      <c r="K28" s="1067"/>
      <c r="L28" s="1067"/>
      <c r="M28" s="1067"/>
      <c r="N28" s="1067"/>
      <c r="O28" s="1067"/>
      <c r="P28" s="1067"/>
      <c r="Q28" s="1067"/>
      <c r="R28" s="1067"/>
      <c r="S28" s="1068"/>
      <c r="T28" s="1050">
        <f>'Pagina 4'!BK33</f>
        <v>0</v>
      </c>
      <c r="U28" s="1050"/>
      <c r="V28" s="1050"/>
      <c r="W28" s="1050"/>
      <c r="X28" s="1050"/>
      <c r="Y28" s="1075">
        <f>'Pagina 4'!BP33</f>
        <v>0</v>
      </c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7"/>
      <c r="AJ28" s="1048"/>
      <c r="AK28" s="1048"/>
      <c r="AL28" s="1048"/>
      <c r="AM28" s="1060"/>
      <c r="AN28" s="1061"/>
      <c r="AO28" s="1062"/>
      <c r="AP28" s="1048"/>
      <c r="AQ28" s="1048"/>
      <c r="AR28" s="1048"/>
      <c r="AS28" s="1102">
        <f>IF(AJ28="x",40%,40%+(_xlfn.COUNTIFS($AP$28,"=X"))*20%)</f>
        <v>0.4</v>
      </c>
      <c r="AT28" s="1102"/>
      <c r="AU28" s="1102"/>
      <c r="AV28" s="1103">
        <f>Y28*AS28</f>
        <v>0</v>
      </c>
      <c r="AW28" s="1103"/>
      <c r="AX28" s="1103"/>
      <c r="AY28" s="1103"/>
      <c r="AZ28" s="1103"/>
      <c r="BA28" s="1103"/>
      <c r="BB28" s="1103"/>
      <c r="BC28" s="1103"/>
      <c r="BD28" s="1103"/>
      <c r="BE28" s="1103"/>
      <c r="BV28" s="311"/>
      <c r="BW28" s="113"/>
      <c r="BX28" s="113"/>
      <c r="BY28" s="113"/>
      <c r="BZ28" s="1105">
        <f>_xlfn.COUNTIFS(AP28:AR30,"=X")</f>
        <v>0</v>
      </c>
      <c r="CA28" s="1105"/>
      <c r="CB28" s="1105"/>
      <c r="CC28" s="113"/>
      <c r="CD28" s="113"/>
      <c r="CE28" s="113"/>
      <c r="CF28" s="113"/>
      <c r="CG28" s="113"/>
      <c r="CH28" s="113"/>
      <c r="CI28" s="113"/>
      <c r="CJ28" s="113"/>
      <c r="CK28" s="113"/>
      <c r="CL28" s="194"/>
    </row>
    <row r="29" spans="1:90" s="74" customFormat="1" ht="20.25" customHeight="1">
      <c r="A29" s="50"/>
      <c r="B29" s="845"/>
      <c r="C29" s="845"/>
      <c r="D29" s="1069"/>
      <c r="E29" s="1070"/>
      <c r="F29" s="1070"/>
      <c r="G29" s="1070"/>
      <c r="H29" s="1070"/>
      <c r="I29" s="1070"/>
      <c r="J29" s="1070"/>
      <c r="K29" s="1070"/>
      <c r="L29" s="1070"/>
      <c r="M29" s="1070"/>
      <c r="N29" s="1070"/>
      <c r="O29" s="1070"/>
      <c r="P29" s="1070"/>
      <c r="Q29" s="1070"/>
      <c r="R29" s="1070"/>
      <c r="S29" s="1071"/>
      <c r="T29" s="1050"/>
      <c r="U29" s="1050"/>
      <c r="V29" s="1050"/>
      <c r="W29" s="1050"/>
      <c r="X29" s="1050"/>
      <c r="Y29" s="1078"/>
      <c r="Z29" s="1079"/>
      <c r="AA29" s="1079"/>
      <c r="AB29" s="1079"/>
      <c r="AC29" s="1079"/>
      <c r="AD29" s="1079"/>
      <c r="AE29" s="1079"/>
      <c r="AF29" s="1079"/>
      <c r="AG29" s="1079"/>
      <c r="AH29" s="1079"/>
      <c r="AI29" s="1080"/>
      <c r="AJ29" s="1048"/>
      <c r="AK29" s="1048"/>
      <c r="AL29" s="1048"/>
      <c r="AM29" s="1060"/>
      <c r="AN29" s="1061"/>
      <c r="AO29" s="1062"/>
      <c r="AP29" s="1048"/>
      <c r="AQ29" s="1048"/>
      <c r="AR29" s="1048"/>
      <c r="AS29" s="1102"/>
      <c r="AT29" s="1102"/>
      <c r="AU29" s="1102"/>
      <c r="AV29" s="1103"/>
      <c r="AW29" s="1103"/>
      <c r="AX29" s="1103"/>
      <c r="AY29" s="1103"/>
      <c r="AZ29" s="1103"/>
      <c r="BA29" s="1103"/>
      <c r="BB29" s="1103"/>
      <c r="BC29" s="1103"/>
      <c r="BD29" s="1103"/>
      <c r="BE29" s="1103"/>
      <c r="BV29" s="311"/>
      <c r="BW29" s="113"/>
      <c r="BX29" s="113"/>
      <c r="BY29" s="113"/>
      <c r="BZ29" s="1105"/>
      <c r="CA29" s="1105"/>
      <c r="CB29" s="1105"/>
      <c r="CC29" s="113"/>
      <c r="CD29" s="113"/>
      <c r="CE29" s="113"/>
      <c r="CF29" s="113"/>
      <c r="CG29" s="113"/>
      <c r="CH29" s="113"/>
      <c r="CI29" s="113"/>
      <c r="CJ29" s="113"/>
      <c r="CK29" s="113"/>
      <c r="CL29" s="194"/>
    </row>
    <row r="30" spans="1:90" s="74" customFormat="1" ht="20.25" customHeight="1">
      <c r="A30" s="50"/>
      <c r="B30" s="845"/>
      <c r="C30" s="845"/>
      <c r="D30" s="1072"/>
      <c r="E30" s="1073"/>
      <c r="F30" s="1073"/>
      <c r="G30" s="1073"/>
      <c r="H30" s="1073"/>
      <c r="I30" s="1073"/>
      <c r="J30" s="1073"/>
      <c r="K30" s="1073"/>
      <c r="L30" s="1073"/>
      <c r="M30" s="1073"/>
      <c r="N30" s="1073"/>
      <c r="O30" s="1073"/>
      <c r="P30" s="1073"/>
      <c r="Q30" s="1073"/>
      <c r="R30" s="1073"/>
      <c r="S30" s="1074"/>
      <c r="T30" s="1050"/>
      <c r="U30" s="1050"/>
      <c r="V30" s="1050"/>
      <c r="W30" s="1050"/>
      <c r="X30" s="1050"/>
      <c r="Y30" s="1081"/>
      <c r="Z30" s="1082"/>
      <c r="AA30" s="1082"/>
      <c r="AB30" s="1082"/>
      <c r="AC30" s="1082"/>
      <c r="AD30" s="1082"/>
      <c r="AE30" s="1082"/>
      <c r="AF30" s="1082"/>
      <c r="AG30" s="1082"/>
      <c r="AH30" s="1082"/>
      <c r="AI30" s="1083"/>
      <c r="AJ30" s="1048"/>
      <c r="AK30" s="1048"/>
      <c r="AL30" s="1048"/>
      <c r="AM30" s="1060"/>
      <c r="AN30" s="1061"/>
      <c r="AO30" s="1062"/>
      <c r="AP30" s="1048"/>
      <c r="AQ30" s="1048"/>
      <c r="AR30" s="1048"/>
      <c r="AS30" s="1102"/>
      <c r="AT30" s="1102"/>
      <c r="AU30" s="1102"/>
      <c r="AV30" s="1103"/>
      <c r="AW30" s="1103"/>
      <c r="AX30" s="1103"/>
      <c r="AY30" s="1103"/>
      <c r="AZ30" s="1103"/>
      <c r="BA30" s="1103"/>
      <c r="BB30" s="1103"/>
      <c r="BC30" s="1103"/>
      <c r="BD30" s="1103"/>
      <c r="BE30" s="1103"/>
      <c r="BV30" s="311"/>
      <c r="BW30" s="113"/>
      <c r="BX30" s="113"/>
      <c r="BY30" s="113"/>
      <c r="BZ30" s="1105"/>
      <c r="CA30" s="1105"/>
      <c r="CB30" s="1105"/>
      <c r="CC30" s="113"/>
      <c r="CD30" s="113"/>
      <c r="CE30" s="113"/>
      <c r="CF30" s="113"/>
      <c r="CG30" s="113"/>
      <c r="CH30" s="113"/>
      <c r="CI30" s="113"/>
      <c r="CJ30" s="113"/>
      <c r="CK30" s="113"/>
      <c r="CL30" s="194"/>
    </row>
    <row r="31" spans="1:90" s="74" customFormat="1" ht="20.25" customHeight="1">
      <c r="A31" s="50"/>
      <c r="B31" s="845" t="s">
        <v>119</v>
      </c>
      <c r="C31" s="845"/>
      <c r="D31" s="1066">
        <f>IF('Pagina 4'!D39=0,"",'Pagina 4'!D39)</f>
      </c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67"/>
      <c r="P31" s="1067"/>
      <c r="Q31" s="1067"/>
      <c r="R31" s="1067"/>
      <c r="S31" s="1068"/>
      <c r="T31" s="1050">
        <f>'Pagina 4'!BK39</f>
        <v>0</v>
      </c>
      <c r="U31" s="1050"/>
      <c r="V31" s="1050"/>
      <c r="W31" s="1050"/>
      <c r="X31" s="1050"/>
      <c r="Y31" s="1075">
        <f>'Pagina 4'!BP39</f>
        <v>0</v>
      </c>
      <c r="Z31" s="1076"/>
      <c r="AA31" s="1076"/>
      <c r="AB31" s="1076"/>
      <c r="AC31" s="1076"/>
      <c r="AD31" s="1076"/>
      <c r="AE31" s="1076"/>
      <c r="AF31" s="1076"/>
      <c r="AG31" s="1076"/>
      <c r="AH31" s="1076"/>
      <c r="AI31" s="1077"/>
      <c r="AJ31" s="1048"/>
      <c r="AK31" s="1048"/>
      <c r="AL31" s="1048"/>
      <c r="AM31" s="1060"/>
      <c r="AN31" s="1061"/>
      <c r="AO31" s="1062"/>
      <c r="AP31" s="1048"/>
      <c r="AQ31" s="1048"/>
      <c r="AR31" s="1048"/>
      <c r="AS31" s="1102">
        <f>IF(AJ31="x",40%,40%+(_xlfn.COUNTIFS($AP$31,"=X"))*20%)</f>
        <v>0.4</v>
      </c>
      <c r="AT31" s="1102"/>
      <c r="AU31" s="1102"/>
      <c r="AV31" s="1103">
        <f>Y31*AS31</f>
        <v>0</v>
      </c>
      <c r="AW31" s="1103"/>
      <c r="AX31" s="1103"/>
      <c r="AY31" s="1103"/>
      <c r="AZ31" s="1103"/>
      <c r="BA31" s="1103"/>
      <c r="BB31" s="1103"/>
      <c r="BC31" s="1103"/>
      <c r="BD31" s="1103"/>
      <c r="BE31" s="1103"/>
      <c r="BV31" s="311"/>
      <c r="BW31" s="113"/>
      <c r="BX31" s="113"/>
      <c r="BY31" s="113"/>
      <c r="BZ31" s="1105">
        <f>_xlfn.COUNTIFS(AP31:AR33,"=X")</f>
        <v>0</v>
      </c>
      <c r="CA31" s="1105"/>
      <c r="CB31" s="1105"/>
      <c r="CC31" s="113"/>
      <c r="CD31" s="113"/>
      <c r="CE31" s="113"/>
      <c r="CF31" s="113"/>
      <c r="CG31" s="113"/>
      <c r="CH31" s="113"/>
      <c r="CI31" s="113"/>
      <c r="CJ31" s="113"/>
      <c r="CK31" s="113"/>
      <c r="CL31" s="194"/>
    </row>
    <row r="32" spans="1:90" s="74" customFormat="1" ht="20.25" customHeight="1">
      <c r="A32" s="50"/>
      <c r="B32" s="845"/>
      <c r="C32" s="845"/>
      <c r="D32" s="1069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1"/>
      <c r="T32" s="1050"/>
      <c r="U32" s="1050"/>
      <c r="V32" s="1050"/>
      <c r="W32" s="1050"/>
      <c r="X32" s="1050"/>
      <c r="Y32" s="1078"/>
      <c r="Z32" s="1079"/>
      <c r="AA32" s="1079"/>
      <c r="AB32" s="1079"/>
      <c r="AC32" s="1079"/>
      <c r="AD32" s="1079"/>
      <c r="AE32" s="1079"/>
      <c r="AF32" s="1079"/>
      <c r="AG32" s="1079"/>
      <c r="AH32" s="1079"/>
      <c r="AI32" s="1080"/>
      <c r="AJ32" s="1048"/>
      <c r="AK32" s="1048"/>
      <c r="AL32" s="1048"/>
      <c r="AM32" s="1060"/>
      <c r="AN32" s="1061"/>
      <c r="AO32" s="1062"/>
      <c r="AP32" s="1048"/>
      <c r="AQ32" s="1048"/>
      <c r="AR32" s="1048"/>
      <c r="AS32" s="1102"/>
      <c r="AT32" s="1102"/>
      <c r="AU32" s="1102"/>
      <c r="AV32" s="1103"/>
      <c r="AW32" s="1103"/>
      <c r="AX32" s="1103"/>
      <c r="AY32" s="1103"/>
      <c r="AZ32" s="1103"/>
      <c r="BA32" s="1103"/>
      <c r="BB32" s="1103"/>
      <c r="BC32" s="1103"/>
      <c r="BD32" s="1103"/>
      <c r="BE32" s="1103"/>
      <c r="BV32" s="311"/>
      <c r="BW32" s="113"/>
      <c r="BX32" s="113"/>
      <c r="BY32" s="113"/>
      <c r="BZ32" s="1105"/>
      <c r="CA32" s="1105"/>
      <c r="CB32" s="1105"/>
      <c r="CC32" s="113"/>
      <c r="CD32" s="113"/>
      <c r="CE32" s="113"/>
      <c r="CF32" s="113"/>
      <c r="CG32" s="113"/>
      <c r="CH32" s="113"/>
      <c r="CI32" s="113"/>
      <c r="CJ32" s="113"/>
      <c r="CK32" s="113"/>
      <c r="CL32" s="194"/>
    </row>
    <row r="33" spans="1:90" s="74" customFormat="1" ht="20.25" customHeight="1">
      <c r="A33" s="50"/>
      <c r="B33" s="845"/>
      <c r="C33" s="845"/>
      <c r="D33" s="1072"/>
      <c r="E33" s="1073"/>
      <c r="F33" s="1073"/>
      <c r="G33" s="1073"/>
      <c r="H33" s="1073"/>
      <c r="I33" s="1073"/>
      <c r="J33" s="1073"/>
      <c r="K33" s="1073"/>
      <c r="L33" s="1073"/>
      <c r="M33" s="1073"/>
      <c r="N33" s="1073"/>
      <c r="O33" s="1073"/>
      <c r="P33" s="1073"/>
      <c r="Q33" s="1073"/>
      <c r="R33" s="1073"/>
      <c r="S33" s="1074"/>
      <c r="T33" s="1050"/>
      <c r="U33" s="1050"/>
      <c r="V33" s="1050"/>
      <c r="W33" s="1050"/>
      <c r="X33" s="1050"/>
      <c r="Y33" s="1081"/>
      <c r="Z33" s="1082"/>
      <c r="AA33" s="1082"/>
      <c r="AB33" s="1082"/>
      <c r="AC33" s="1082"/>
      <c r="AD33" s="1082"/>
      <c r="AE33" s="1082"/>
      <c r="AF33" s="1082"/>
      <c r="AG33" s="1082"/>
      <c r="AH33" s="1082"/>
      <c r="AI33" s="1083"/>
      <c r="AJ33" s="1048"/>
      <c r="AK33" s="1048"/>
      <c r="AL33" s="1048"/>
      <c r="AM33" s="1060"/>
      <c r="AN33" s="1061"/>
      <c r="AO33" s="1062"/>
      <c r="AP33" s="1048"/>
      <c r="AQ33" s="1048"/>
      <c r="AR33" s="1048"/>
      <c r="AS33" s="1102"/>
      <c r="AT33" s="1102"/>
      <c r="AU33" s="1102"/>
      <c r="AV33" s="1103"/>
      <c r="AW33" s="1103"/>
      <c r="AX33" s="1103"/>
      <c r="AY33" s="1103"/>
      <c r="AZ33" s="1103"/>
      <c r="BA33" s="1103"/>
      <c r="BB33" s="1103"/>
      <c r="BC33" s="1103"/>
      <c r="BD33" s="1103"/>
      <c r="BE33" s="1103"/>
      <c r="BV33" s="311"/>
      <c r="BW33" s="113"/>
      <c r="BX33" s="113"/>
      <c r="BY33" s="113"/>
      <c r="BZ33" s="1105"/>
      <c r="CA33" s="1105"/>
      <c r="CB33" s="1105"/>
      <c r="CC33" s="113"/>
      <c r="CD33" s="113"/>
      <c r="CE33" s="113"/>
      <c r="CF33" s="113"/>
      <c r="CG33" s="113"/>
      <c r="CH33" s="113"/>
      <c r="CI33" s="113"/>
      <c r="CJ33" s="113"/>
      <c r="CK33" s="113"/>
      <c r="CL33" s="194"/>
    </row>
    <row r="34" spans="1:90" s="74" customFormat="1" ht="20.25" customHeight="1">
      <c r="A34" s="50"/>
      <c r="B34" s="845" t="s">
        <v>306</v>
      </c>
      <c r="C34" s="845"/>
      <c r="D34" s="1066">
        <f>IF('Pagina 4'!D45=0,"",'Pagina 4'!D45)</f>
      </c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  <c r="S34" s="1068"/>
      <c r="T34" s="1050">
        <f>'Pagina 4'!BK45</f>
        <v>0</v>
      </c>
      <c r="U34" s="1050"/>
      <c r="V34" s="1050"/>
      <c r="W34" s="1050"/>
      <c r="X34" s="1050"/>
      <c r="Y34" s="1075">
        <f>'Pagina 4'!BP45</f>
        <v>0</v>
      </c>
      <c r="Z34" s="1076"/>
      <c r="AA34" s="1076"/>
      <c r="AB34" s="1076"/>
      <c r="AC34" s="1076"/>
      <c r="AD34" s="1076"/>
      <c r="AE34" s="1076"/>
      <c r="AF34" s="1076"/>
      <c r="AG34" s="1076"/>
      <c r="AH34" s="1076"/>
      <c r="AI34" s="1077"/>
      <c r="AJ34" s="1048"/>
      <c r="AK34" s="1048"/>
      <c r="AL34" s="1048"/>
      <c r="AM34" s="1060"/>
      <c r="AN34" s="1061"/>
      <c r="AO34" s="1062"/>
      <c r="AP34" s="1048"/>
      <c r="AQ34" s="1048"/>
      <c r="AR34" s="1048"/>
      <c r="AS34" s="1102">
        <f>IF(AJ34="x",40%,40%+(_xlfn.COUNTIFS($AP$34,"=X"))*20%)</f>
        <v>0.4</v>
      </c>
      <c r="AT34" s="1102"/>
      <c r="AU34" s="1102"/>
      <c r="AV34" s="1103">
        <f>Y34*AS34</f>
        <v>0</v>
      </c>
      <c r="AW34" s="1103"/>
      <c r="AX34" s="1103"/>
      <c r="AY34" s="1103"/>
      <c r="AZ34" s="1103"/>
      <c r="BA34" s="1103"/>
      <c r="BB34" s="1103"/>
      <c r="BC34" s="1103"/>
      <c r="BD34" s="1103"/>
      <c r="BE34" s="1103"/>
      <c r="BV34" s="311"/>
      <c r="BW34" s="113"/>
      <c r="BX34" s="113"/>
      <c r="BY34" s="113"/>
      <c r="BZ34" s="1105">
        <f>_xlfn.COUNTIFS(AP34:AR36,"=X")</f>
        <v>0</v>
      </c>
      <c r="CA34" s="1105"/>
      <c r="CB34" s="1105"/>
      <c r="CC34" s="113"/>
      <c r="CD34" s="113"/>
      <c r="CE34" s="113"/>
      <c r="CF34" s="113"/>
      <c r="CG34" s="113"/>
      <c r="CH34" s="113"/>
      <c r="CI34" s="113"/>
      <c r="CJ34" s="113"/>
      <c r="CK34" s="113"/>
      <c r="CL34" s="194"/>
    </row>
    <row r="35" spans="1:90" s="74" customFormat="1" ht="20.25" customHeight="1">
      <c r="A35" s="50"/>
      <c r="B35" s="845"/>
      <c r="C35" s="845"/>
      <c r="D35" s="1069"/>
      <c r="E35" s="1070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  <c r="Q35" s="1070"/>
      <c r="R35" s="1070"/>
      <c r="S35" s="1071"/>
      <c r="T35" s="1050"/>
      <c r="U35" s="1050"/>
      <c r="V35" s="1050"/>
      <c r="W35" s="1050"/>
      <c r="X35" s="1050"/>
      <c r="Y35" s="1078"/>
      <c r="Z35" s="1079"/>
      <c r="AA35" s="1079"/>
      <c r="AB35" s="1079"/>
      <c r="AC35" s="1079"/>
      <c r="AD35" s="1079"/>
      <c r="AE35" s="1079"/>
      <c r="AF35" s="1079"/>
      <c r="AG35" s="1079"/>
      <c r="AH35" s="1079"/>
      <c r="AI35" s="1080"/>
      <c r="AJ35" s="1048"/>
      <c r="AK35" s="1048"/>
      <c r="AL35" s="1048"/>
      <c r="AM35" s="1060"/>
      <c r="AN35" s="1061"/>
      <c r="AO35" s="1062"/>
      <c r="AP35" s="1048"/>
      <c r="AQ35" s="1048"/>
      <c r="AR35" s="1048"/>
      <c r="AS35" s="1102"/>
      <c r="AT35" s="1102"/>
      <c r="AU35" s="1102"/>
      <c r="AV35" s="1103"/>
      <c r="AW35" s="1103"/>
      <c r="AX35" s="1103"/>
      <c r="AY35" s="1103"/>
      <c r="AZ35" s="1103"/>
      <c r="BA35" s="1103"/>
      <c r="BB35" s="1103"/>
      <c r="BC35" s="1103"/>
      <c r="BD35" s="1103"/>
      <c r="BE35" s="1103"/>
      <c r="BV35" s="311"/>
      <c r="BW35" s="113"/>
      <c r="BX35" s="113"/>
      <c r="BY35" s="113"/>
      <c r="BZ35" s="1105"/>
      <c r="CA35" s="1105"/>
      <c r="CB35" s="1105"/>
      <c r="CC35" s="113"/>
      <c r="CD35" s="113"/>
      <c r="CE35" s="113"/>
      <c r="CF35" s="113"/>
      <c r="CG35" s="113"/>
      <c r="CH35" s="113"/>
      <c r="CI35" s="113"/>
      <c r="CJ35" s="113"/>
      <c r="CK35" s="113"/>
      <c r="CL35" s="194"/>
    </row>
    <row r="36" spans="1:90" s="74" customFormat="1" ht="20.25" customHeight="1">
      <c r="A36" s="50"/>
      <c r="B36" s="845"/>
      <c r="C36" s="845"/>
      <c r="D36" s="1072"/>
      <c r="E36" s="1073"/>
      <c r="F36" s="1073"/>
      <c r="G36" s="1073"/>
      <c r="H36" s="1073"/>
      <c r="I36" s="1073"/>
      <c r="J36" s="1073"/>
      <c r="K36" s="1073"/>
      <c r="L36" s="1073"/>
      <c r="M36" s="1073"/>
      <c r="N36" s="1073"/>
      <c r="O36" s="1073"/>
      <c r="P36" s="1073"/>
      <c r="Q36" s="1073"/>
      <c r="R36" s="1073"/>
      <c r="S36" s="1074"/>
      <c r="T36" s="1050"/>
      <c r="U36" s="1050"/>
      <c r="V36" s="1050"/>
      <c r="W36" s="1050"/>
      <c r="X36" s="1050"/>
      <c r="Y36" s="1081"/>
      <c r="Z36" s="1082"/>
      <c r="AA36" s="1082"/>
      <c r="AB36" s="1082"/>
      <c r="AC36" s="1082"/>
      <c r="AD36" s="1082"/>
      <c r="AE36" s="1082"/>
      <c r="AF36" s="1082"/>
      <c r="AG36" s="1082"/>
      <c r="AH36" s="1082"/>
      <c r="AI36" s="1083"/>
      <c r="AJ36" s="1048"/>
      <c r="AK36" s="1048"/>
      <c r="AL36" s="1048"/>
      <c r="AM36" s="1060"/>
      <c r="AN36" s="1061"/>
      <c r="AO36" s="1062"/>
      <c r="AP36" s="1048"/>
      <c r="AQ36" s="1048"/>
      <c r="AR36" s="1048"/>
      <c r="AS36" s="1102"/>
      <c r="AT36" s="1102"/>
      <c r="AU36" s="1102"/>
      <c r="AV36" s="1103"/>
      <c r="AW36" s="1103"/>
      <c r="AX36" s="1103"/>
      <c r="AY36" s="1103"/>
      <c r="AZ36" s="1103"/>
      <c r="BA36" s="1103"/>
      <c r="BB36" s="1103"/>
      <c r="BC36" s="1103"/>
      <c r="BD36" s="1103"/>
      <c r="BE36" s="1103"/>
      <c r="BV36" s="311"/>
      <c r="BW36" s="113"/>
      <c r="BX36" s="113"/>
      <c r="BY36" s="113"/>
      <c r="BZ36" s="1105"/>
      <c r="CA36" s="1105"/>
      <c r="CB36" s="1105"/>
      <c r="CC36" s="113"/>
      <c r="CD36" s="113"/>
      <c r="CE36" s="113"/>
      <c r="CF36" s="113"/>
      <c r="CG36" s="113"/>
      <c r="CH36" s="113"/>
      <c r="CI36" s="113"/>
      <c r="CJ36" s="113"/>
      <c r="CK36" s="113"/>
      <c r="CL36" s="194"/>
    </row>
    <row r="37" spans="1:90" s="74" customFormat="1" ht="20.25" customHeight="1">
      <c r="A37" s="3"/>
      <c r="B37" s="845" t="s">
        <v>307</v>
      </c>
      <c r="C37" s="845"/>
      <c r="D37" s="1066">
        <f>IF('Pagina 4'!D51=0,"",'Pagina 4'!D51)</f>
      </c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1067"/>
      <c r="P37" s="1067"/>
      <c r="Q37" s="1067"/>
      <c r="R37" s="1067"/>
      <c r="S37" s="1068"/>
      <c r="T37" s="1050">
        <f>'Pagina 4'!BK51</f>
        <v>0</v>
      </c>
      <c r="U37" s="1050"/>
      <c r="V37" s="1050"/>
      <c r="W37" s="1050"/>
      <c r="X37" s="1050"/>
      <c r="Y37" s="1075">
        <f>'Pagina 4'!BP51</f>
        <v>0</v>
      </c>
      <c r="Z37" s="1076"/>
      <c r="AA37" s="1076"/>
      <c r="AB37" s="1076"/>
      <c r="AC37" s="1076"/>
      <c r="AD37" s="1076"/>
      <c r="AE37" s="1076"/>
      <c r="AF37" s="1076"/>
      <c r="AG37" s="1076"/>
      <c r="AH37" s="1076"/>
      <c r="AI37" s="1077"/>
      <c r="AJ37" s="1048"/>
      <c r="AK37" s="1048"/>
      <c r="AL37" s="1048"/>
      <c r="AM37" s="1060"/>
      <c r="AN37" s="1061"/>
      <c r="AO37" s="1062"/>
      <c r="AP37" s="1048"/>
      <c r="AQ37" s="1048"/>
      <c r="AR37" s="1048"/>
      <c r="AS37" s="1102">
        <f>IF(AJ37="x",40%,40%+(_xlfn.COUNTIFS($AP$37,"=X"))*20%)</f>
        <v>0.4</v>
      </c>
      <c r="AT37" s="1102"/>
      <c r="AU37" s="1102"/>
      <c r="AV37" s="1103">
        <f>Y37*AS37</f>
        <v>0</v>
      </c>
      <c r="AW37" s="1103"/>
      <c r="AX37" s="1103"/>
      <c r="AY37" s="1103"/>
      <c r="AZ37" s="1103"/>
      <c r="BA37" s="1103"/>
      <c r="BB37" s="1103"/>
      <c r="BC37" s="1103"/>
      <c r="BD37" s="1103"/>
      <c r="BE37" s="1103"/>
      <c r="BV37" s="311"/>
      <c r="BW37" s="113"/>
      <c r="BX37" s="113"/>
      <c r="BY37" s="113"/>
      <c r="BZ37" s="1105">
        <f>_xlfn.COUNTIFS(AP37:AR39,"=X")</f>
        <v>0</v>
      </c>
      <c r="CA37" s="1105"/>
      <c r="CB37" s="1105"/>
      <c r="CC37" s="113"/>
      <c r="CD37" s="113"/>
      <c r="CE37" s="113"/>
      <c r="CF37" s="113"/>
      <c r="CG37" s="113"/>
      <c r="CH37" s="113"/>
      <c r="CI37" s="113"/>
      <c r="CJ37" s="113"/>
      <c r="CK37" s="113"/>
      <c r="CL37" s="194"/>
    </row>
    <row r="38" spans="1:90" s="74" customFormat="1" ht="20.25" customHeight="1">
      <c r="A38" s="113"/>
      <c r="B38" s="845"/>
      <c r="C38" s="845"/>
      <c r="D38" s="1069"/>
      <c r="E38" s="1070"/>
      <c r="F38" s="1070"/>
      <c r="G38" s="1070"/>
      <c r="H38" s="1070"/>
      <c r="I38" s="107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1"/>
      <c r="T38" s="1050"/>
      <c r="U38" s="1050"/>
      <c r="V38" s="1050"/>
      <c r="W38" s="1050"/>
      <c r="X38" s="1050"/>
      <c r="Y38" s="1078"/>
      <c r="Z38" s="1079"/>
      <c r="AA38" s="1079"/>
      <c r="AB38" s="1079"/>
      <c r="AC38" s="1079"/>
      <c r="AD38" s="1079"/>
      <c r="AE38" s="1079"/>
      <c r="AF38" s="1079"/>
      <c r="AG38" s="1079"/>
      <c r="AH38" s="1079"/>
      <c r="AI38" s="1080"/>
      <c r="AJ38" s="1048"/>
      <c r="AK38" s="1048"/>
      <c r="AL38" s="1048"/>
      <c r="AM38" s="1060"/>
      <c r="AN38" s="1061"/>
      <c r="AO38" s="1062"/>
      <c r="AP38" s="1048"/>
      <c r="AQ38" s="1048"/>
      <c r="AR38" s="1048"/>
      <c r="AS38" s="1102"/>
      <c r="AT38" s="1102"/>
      <c r="AU38" s="1102"/>
      <c r="AV38" s="1103"/>
      <c r="AW38" s="1103"/>
      <c r="AX38" s="1103"/>
      <c r="AY38" s="1103"/>
      <c r="AZ38" s="1103"/>
      <c r="BA38" s="1103"/>
      <c r="BB38" s="1103"/>
      <c r="BC38" s="1103"/>
      <c r="BD38" s="1103"/>
      <c r="BE38" s="1103"/>
      <c r="BV38" s="311"/>
      <c r="BW38" s="113"/>
      <c r="BX38" s="113"/>
      <c r="BY38" s="113"/>
      <c r="BZ38" s="1105"/>
      <c r="CA38" s="1105"/>
      <c r="CB38" s="1105"/>
      <c r="CC38" s="113"/>
      <c r="CD38" s="113"/>
      <c r="CE38" s="113"/>
      <c r="CF38" s="113"/>
      <c r="CG38" s="113"/>
      <c r="CH38" s="113"/>
      <c r="CI38" s="113"/>
      <c r="CJ38" s="113"/>
      <c r="CK38" s="113"/>
      <c r="CL38" s="194"/>
    </row>
    <row r="39" spans="1:90" s="74" customFormat="1" ht="20.25" customHeight="1">
      <c r="A39" s="113"/>
      <c r="B39" s="845"/>
      <c r="C39" s="845"/>
      <c r="D39" s="1072"/>
      <c r="E39" s="1073"/>
      <c r="F39" s="1073"/>
      <c r="G39" s="1073"/>
      <c r="H39" s="1073"/>
      <c r="I39" s="1073"/>
      <c r="J39" s="1073"/>
      <c r="K39" s="1073"/>
      <c r="L39" s="1073"/>
      <c r="M39" s="1073"/>
      <c r="N39" s="1073"/>
      <c r="O39" s="1073"/>
      <c r="P39" s="1073"/>
      <c r="Q39" s="1073"/>
      <c r="R39" s="1073"/>
      <c r="S39" s="1074"/>
      <c r="T39" s="1050"/>
      <c r="U39" s="1050"/>
      <c r="V39" s="1050"/>
      <c r="W39" s="1050"/>
      <c r="X39" s="1050"/>
      <c r="Y39" s="1081"/>
      <c r="Z39" s="1082"/>
      <c r="AA39" s="1082"/>
      <c r="AB39" s="1082"/>
      <c r="AC39" s="1082"/>
      <c r="AD39" s="1082"/>
      <c r="AE39" s="1082"/>
      <c r="AF39" s="1082"/>
      <c r="AG39" s="1082"/>
      <c r="AH39" s="1082"/>
      <c r="AI39" s="1083"/>
      <c r="AJ39" s="1048"/>
      <c r="AK39" s="1048"/>
      <c r="AL39" s="1048"/>
      <c r="AM39" s="1060"/>
      <c r="AN39" s="1061"/>
      <c r="AO39" s="1062"/>
      <c r="AP39" s="1048"/>
      <c r="AQ39" s="1048"/>
      <c r="AR39" s="1048"/>
      <c r="AS39" s="1102"/>
      <c r="AT39" s="1102"/>
      <c r="AU39" s="1102"/>
      <c r="AV39" s="1103"/>
      <c r="AW39" s="1103"/>
      <c r="AX39" s="1103"/>
      <c r="AY39" s="1103"/>
      <c r="AZ39" s="1103"/>
      <c r="BA39" s="1103"/>
      <c r="BB39" s="1103"/>
      <c r="BC39" s="1103"/>
      <c r="BD39" s="1103"/>
      <c r="BE39" s="1103"/>
      <c r="BV39" s="311"/>
      <c r="BW39" s="113"/>
      <c r="BX39" s="113"/>
      <c r="BY39" s="113"/>
      <c r="BZ39" s="1105"/>
      <c r="CA39" s="1105"/>
      <c r="CB39" s="1105"/>
      <c r="CC39" s="113"/>
      <c r="CD39" s="113"/>
      <c r="CE39" s="113"/>
      <c r="CF39" s="113"/>
      <c r="CG39" s="113"/>
      <c r="CH39" s="113"/>
      <c r="CI39" s="113"/>
      <c r="CJ39" s="113"/>
      <c r="CK39" s="113"/>
      <c r="CL39" s="194"/>
    </row>
    <row r="40" spans="1:90" s="3" customFormat="1" ht="20.25" customHeight="1">
      <c r="A40" s="113"/>
      <c r="B40" s="845" t="s">
        <v>308</v>
      </c>
      <c r="C40" s="845"/>
      <c r="D40" s="1066">
        <f>IF('Pagina 4'!D57=0,"",'Pagina 4'!D57)</f>
      </c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8"/>
      <c r="T40" s="1050">
        <f>'Pagina 4'!BK57</f>
        <v>0</v>
      </c>
      <c r="U40" s="1050"/>
      <c r="V40" s="1050"/>
      <c r="W40" s="1050"/>
      <c r="X40" s="1050"/>
      <c r="Y40" s="1075">
        <f>'Pagina 4'!BP57</f>
        <v>0</v>
      </c>
      <c r="Z40" s="1076"/>
      <c r="AA40" s="1076"/>
      <c r="AB40" s="1076"/>
      <c r="AC40" s="1076"/>
      <c r="AD40" s="1076"/>
      <c r="AE40" s="1076"/>
      <c r="AF40" s="1076"/>
      <c r="AG40" s="1076"/>
      <c r="AH40" s="1076"/>
      <c r="AI40" s="1077"/>
      <c r="AJ40" s="1048"/>
      <c r="AK40" s="1048"/>
      <c r="AL40" s="1048"/>
      <c r="AM40" s="1060"/>
      <c r="AN40" s="1061"/>
      <c r="AO40" s="1062"/>
      <c r="AP40" s="1048"/>
      <c r="AQ40" s="1048"/>
      <c r="AR40" s="1048"/>
      <c r="AS40" s="1102">
        <f>IF(AJ40="x",40%,40%+(_xlfn.COUNTIFS($AP$40,"=X"))*20%)</f>
        <v>0.4</v>
      </c>
      <c r="AT40" s="1102"/>
      <c r="AU40" s="1102"/>
      <c r="AV40" s="1103">
        <f>Y40*AS40</f>
        <v>0</v>
      </c>
      <c r="AW40" s="1103"/>
      <c r="AX40" s="1103"/>
      <c r="AY40" s="1103"/>
      <c r="AZ40" s="1103"/>
      <c r="BA40" s="1103"/>
      <c r="BB40" s="1103"/>
      <c r="BC40" s="1103"/>
      <c r="BD40" s="1103"/>
      <c r="BE40" s="1103"/>
      <c r="BV40" s="308"/>
      <c r="BZ40" s="1105">
        <f>_xlfn.COUNTIFS(AP40:AR42,"=X")</f>
        <v>0</v>
      </c>
      <c r="CA40" s="1105"/>
      <c r="CB40" s="1105"/>
      <c r="CL40" s="196"/>
    </row>
    <row r="41" spans="1:90" s="74" customFormat="1" ht="20.25" customHeight="1">
      <c r="A41" s="113"/>
      <c r="B41" s="845"/>
      <c r="C41" s="845"/>
      <c r="D41" s="1069"/>
      <c r="E41" s="1070"/>
      <c r="F41" s="1070"/>
      <c r="G41" s="1070"/>
      <c r="H41" s="1070"/>
      <c r="I41" s="1070"/>
      <c r="J41" s="1070"/>
      <c r="K41" s="1070"/>
      <c r="L41" s="1070"/>
      <c r="M41" s="1070"/>
      <c r="N41" s="1070"/>
      <c r="O41" s="1070"/>
      <c r="P41" s="1070"/>
      <c r="Q41" s="1070"/>
      <c r="R41" s="1070"/>
      <c r="S41" s="1071"/>
      <c r="T41" s="1050"/>
      <c r="U41" s="1050"/>
      <c r="V41" s="1050"/>
      <c r="W41" s="1050"/>
      <c r="X41" s="1050"/>
      <c r="Y41" s="1078"/>
      <c r="Z41" s="1079"/>
      <c r="AA41" s="1079"/>
      <c r="AB41" s="1079"/>
      <c r="AC41" s="1079"/>
      <c r="AD41" s="1079"/>
      <c r="AE41" s="1079"/>
      <c r="AF41" s="1079"/>
      <c r="AG41" s="1079"/>
      <c r="AH41" s="1079"/>
      <c r="AI41" s="1080"/>
      <c r="AJ41" s="1048"/>
      <c r="AK41" s="1048"/>
      <c r="AL41" s="1048"/>
      <c r="AM41" s="1060"/>
      <c r="AN41" s="1061"/>
      <c r="AO41" s="1062"/>
      <c r="AP41" s="1048"/>
      <c r="AQ41" s="1048"/>
      <c r="AR41" s="1048"/>
      <c r="AS41" s="1102"/>
      <c r="AT41" s="1102"/>
      <c r="AU41" s="1102"/>
      <c r="AV41" s="1103"/>
      <c r="AW41" s="1103"/>
      <c r="AX41" s="1103"/>
      <c r="AY41" s="1103"/>
      <c r="AZ41" s="1103"/>
      <c r="BA41" s="1103"/>
      <c r="BB41" s="1103"/>
      <c r="BC41" s="1103"/>
      <c r="BD41" s="1103"/>
      <c r="BE41" s="1103"/>
      <c r="BV41" s="311"/>
      <c r="BW41" s="113"/>
      <c r="BX41" s="113"/>
      <c r="BY41" s="113"/>
      <c r="BZ41" s="1105"/>
      <c r="CA41" s="1105"/>
      <c r="CB41" s="1105"/>
      <c r="CC41" s="113"/>
      <c r="CD41" s="113"/>
      <c r="CE41" s="113"/>
      <c r="CF41" s="113"/>
      <c r="CG41" s="113"/>
      <c r="CH41" s="113"/>
      <c r="CI41" s="113"/>
      <c r="CJ41" s="113"/>
      <c r="CK41" s="113"/>
      <c r="CL41" s="194"/>
    </row>
    <row r="42" spans="2:90" s="74" customFormat="1" ht="20.25" customHeight="1">
      <c r="B42" s="845"/>
      <c r="C42" s="845"/>
      <c r="D42" s="1072"/>
      <c r="E42" s="1073"/>
      <c r="F42" s="1073"/>
      <c r="G42" s="1073"/>
      <c r="H42" s="1073"/>
      <c r="I42" s="1073"/>
      <c r="J42" s="1073"/>
      <c r="K42" s="1073"/>
      <c r="L42" s="1073"/>
      <c r="M42" s="1073"/>
      <c r="N42" s="1073"/>
      <c r="O42" s="1073"/>
      <c r="P42" s="1073"/>
      <c r="Q42" s="1073"/>
      <c r="R42" s="1073"/>
      <c r="S42" s="1074"/>
      <c r="T42" s="1050"/>
      <c r="U42" s="1050"/>
      <c r="V42" s="1050"/>
      <c r="W42" s="1050"/>
      <c r="X42" s="1050"/>
      <c r="Y42" s="1081"/>
      <c r="Z42" s="1082"/>
      <c r="AA42" s="1082"/>
      <c r="AB42" s="1082"/>
      <c r="AC42" s="1082"/>
      <c r="AD42" s="1082"/>
      <c r="AE42" s="1082"/>
      <c r="AF42" s="1082"/>
      <c r="AG42" s="1082"/>
      <c r="AH42" s="1082"/>
      <c r="AI42" s="1083"/>
      <c r="AJ42" s="1048"/>
      <c r="AK42" s="1048"/>
      <c r="AL42" s="1048"/>
      <c r="AM42" s="1060"/>
      <c r="AN42" s="1061"/>
      <c r="AO42" s="1062"/>
      <c r="AP42" s="1048"/>
      <c r="AQ42" s="1048"/>
      <c r="AR42" s="1048"/>
      <c r="AS42" s="1102"/>
      <c r="AT42" s="1102"/>
      <c r="AU42" s="1102"/>
      <c r="AV42" s="1103"/>
      <c r="AW42" s="1103"/>
      <c r="AX42" s="1103"/>
      <c r="AY42" s="1103"/>
      <c r="AZ42" s="1103"/>
      <c r="BA42" s="1103"/>
      <c r="BB42" s="1103"/>
      <c r="BC42" s="1103"/>
      <c r="BD42" s="1103"/>
      <c r="BE42" s="1103"/>
      <c r="BV42" s="311"/>
      <c r="BW42" s="113"/>
      <c r="BX42" s="113"/>
      <c r="BY42" s="113"/>
      <c r="BZ42" s="1105"/>
      <c r="CA42" s="1105"/>
      <c r="CB42" s="1105"/>
      <c r="CC42" s="113"/>
      <c r="CD42" s="113"/>
      <c r="CE42" s="113"/>
      <c r="CF42" s="113"/>
      <c r="CG42" s="113"/>
      <c r="CH42" s="113"/>
      <c r="CI42" s="113"/>
      <c r="CJ42" s="113"/>
      <c r="CK42" s="113"/>
      <c r="CL42" s="194"/>
    </row>
    <row r="43" spans="1:90" s="74" customFormat="1" ht="20.25" customHeight="1">
      <c r="A43" s="3"/>
      <c r="B43" s="845" t="s">
        <v>309</v>
      </c>
      <c r="C43" s="845"/>
      <c r="D43" s="1066">
        <f>IF('Pagina 4'!D63=0,"",'Pagina 4'!D63)</f>
      </c>
      <c r="E43" s="1067"/>
      <c r="F43" s="1067"/>
      <c r="G43" s="1067"/>
      <c r="H43" s="1067"/>
      <c r="I43" s="1067"/>
      <c r="J43" s="1067"/>
      <c r="K43" s="1067"/>
      <c r="L43" s="1067"/>
      <c r="M43" s="1067"/>
      <c r="N43" s="1067"/>
      <c r="O43" s="1067"/>
      <c r="P43" s="1067"/>
      <c r="Q43" s="1067"/>
      <c r="R43" s="1067"/>
      <c r="S43" s="1068"/>
      <c r="T43" s="1050">
        <f>'Pagina 4'!BK63</f>
        <v>0</v>
      </c>
      <c r="U43" s="1050"/>
      <c r="V43" s="1050"/>
      <c r="W43" s="1050"/>
      <c r="X43" s="1050"/>
      <c r="Y43" s="1075">
        <f>'Pagina 4'!BP63</f>
        <v>0</v>
      </c>
      <c r="Z43" s="1076"/>
      <c r="AA43" s="1076"/>
      <c r="AB43" s="1076"/>
      <c r="AC43" s="1076"/>
      <c r="AD43" s="1076"/>
      <c r="AE43" s="1076"/>
      <c r="AF43" s="1076"/>
      <c r="AG43" s="1076"/>
      <c r="AH43" s="1076"/>
      <c r="AI43" s="1077"/>
      <c r="AJ43" s="1048"/>
      <c r="AK43" s="1048"/>
      <c r="AL43" s="1048"/>
      <c r="AM43" s="1060"/>
      <c r="AN43" s="1061"/>
      <c r="AO43" s="1062"/>
      <c r="AP43" s="1048"/>
      <c r="AQ43" s="1048"/>
      <c r="AR43" s="1048"/>
      <c r="AS43" s="1102">
        <f>IF(AJ43="x",40%,40%+(_xlfn.COUNTIFS($AP$43,"=X"))*20%)</f>
        <v>0.4</v>
      </c>
      <c r="AT43" s="1102"/>
      <c r="AU43" s="1102"/>
      <c r="AV43" s="1103">
        <f>Y43*AS43</f>
        <v>0</v>
      </c>
      <c r="AW43" s="1103"/>
      <c r="AX43" s="1103"/>
      <c r="AY43" s="1103"/>
      <c r="AZ43" s="1103"/>
      <c r="BA43" s="1103"/>
      <c r="BB43" s="1103"/>
      <c r="BC43" s="1103"/>
      <c r="BD43" s="1103"/>
      <c r="BE43" s="1103"/>
      <c r="BV43" s="311"/>
      <c r="BW43" s="113"/>
      <c r="BX43" s="113"/>
      <c r="BY43" s="113"/>
      <c r="BZ43" s="1105">
        <f>_xlfn.COUNTIFS(AP43:AR45,"=X")</f>
        <v>0</v>
      </c>
      <c r="CA43" s="1105"/>
      <c r="CB43" s="1105"/>
      <c r="CC43" s="113"/>
      <c r="CD43" s="113"/>
      <c r="CE43" s="113"/>
      <c r="CF43" s="113"/>
      <c r="CG43" s="113"/>
      <c r="CH43" s="113"/>
      <c r="CI43" s="113"/>
      <c r="CJ43" s="113"/>
      <c r="CK43" s="113"/>
      <c r="CL43" s="194"/>
    </row>
    <row r="44" spans="1:90" s="74" customFormat="1" ht="20.25" customHeight="1">
      <c r="A44" s="113"/>
      <c r="B44" s="845"/>
      <c r="C44" s="845"/>
      <c r="D44" s="1069"/>
      <c r="E44" s="1070"/>
      <c r="F44" s="1070"/>
      <c r="G44" s="1070"/>
      <c r="H44" s="1070"/>
      <c r="I44" s="1070"/>
      <c r="J44" s="1070"/>
      <c r="K44" s="1070"/>
      <c r="L44" s="1070"/>
      <c r="M44" s="1070"/>
      <c r="N44" s="1070"/>
      <c r="O44" s="1070"/>
      <c r="P44" s="1070"/>
      <c r="Q44" s="1070"/>
      <c r="R44" s="1070"/>
      <c r="S44" s="1071"/>
      <c r="T44" s="1050"/>
      <c r="U44" s="1050"/>
      <c r="V44" s="1050"/>
      <c r="W44" s="1050"/>
      <c r="X44" s="1050"/>
      <c r="Y44" s="1078"/>
      <c r="Z44" s="1079"/>
      <c r="AA44" s="1079"/>
      <c r="AB44" s="1079"/>
      <c r="AC44" s="1079"/>
      <c r="AD44" s="1079"/>
      <c r="AE44" s="1079"/>
      <c r="AF44" s="1079"/>
      <c r="AG44" s="1079"/>
      <c r="AH44" s="1079"/>
      <c r="AI44" s="1080"/>
      <c r="AJ44" s="1048"/>
      <c r="AK44" s="1048"/>
      <c r="AL44" s="1048"/>
      <c r="AM44" s="1060"/>
      <c r="AN44" s="1061"/>
      <c r="AO44" s="1062"/>
      <c r="AP44" s="1048"/>
      <c r="AQ44" s="1048"/>
      <c r="AR44" s="1048"/>
      <c r="AS44" s="1102"/>
      <c r="AT44" s="1102"/>
      <c r="AU44" s="1102"/>
      <c r="AV44" s="1103"/>
      <c r="AW44" s="1103"/>
      <c r="AX44" s="1103"/>
      <c r="AY44" s="1103"/>
      <c r="AZ44" s="1103"/>
      <c r="BA44" s="1103"/>
      <c r="BB44" s="1103"/>
      <c r="BC44" s="1103"/>
      <c r="BD44" s="1103"/>
      <c r="BE44" s="1103"/>
      <c r="BV44" s="311"/>
      <c r="BW44" s="113"/>
      <c r="BX44" s="113"/>
      <c r="BY44" s="113"/>
      <c r="BZ44" s="1105"/>
      <c r="CA44" s="1105"/>
      <c r="CB44" s="1105"/>
      <c r="CC44" s="113"/>
      <c r="CD44" s="113"/>
      <c r="CE44" s="113"/>
      <c r="CF44" s="113"/>
      <c r="CG44" s="113"/>
      <c r="CH44" s="113"/>
      <c r="CI44" s="113"/>
      <c r="CJ44" s="113"/>
      <c r="CK44" s="113"/>
      <c r="CL44" s="194"/>
    </row>
    <row r="45" spans="1:90" s="74" customFormat="1" ht="20.25" customHeight="1">
      <c r="A45" s="113"/>
      <c r="B45" s="845"/>
      <c r="C45" s="845"/>
      <c r="D45" s="1072"/>
      <c r="E45" s="1073"/>
      <c r="F45" s="1073"/>
      <c r="G45" s="1073"/>
      <c r="H45" s="1073"/>
      <c r="I45" s="1073"/>
      <c r="J45" s="1073"/>
      <c r="K45" s="1073"/>
      <c r="L45" s="1073"/>
      <c r="M45" s="1073"/>
      <c r="N45" s="1073"/>
      <c r="O45" s="1073"/>
      <c r="P45" s="1073"/>
      <c r="Q45" s="1073"/>
      <c r="R45" s="1073"/>
      <c r="S45" s="1074"/>
      <c r="T45" s="1050"/>
      <c r="U45" s="1050"/>
      <c r="V45" s="1050"/>
      <c r="W45" s="1050"/>
      <c r="X45" s="1050"/>
      <c r="Y45" s="1081"/>
      <c r="Z45" s="1082"/>
      <c r="AA45" s="1082"/>
      <c r="AB45" s="1082"/>
      <c r="AC45" s="1082"/>
      <c r="AD45" s="1082"/>
      <c r="AE45" s="1082"/>
      <c r="AF45" s="1082"/>
      <c r="AG45" s="1082"/>
      <c r="AH45" s="1082"/>
      <c r="AI45" s="1083"/>
      <c r="AJ45" s="1048"/>
      <c r="AK45" s="1048"/>
      <c r="AL45" s="1048"/>
      <c r="AM45" s="1060"/>
      <c r="AN45" s="1061"/>
      <c r="AO45" s="1062"/>
      <c r="AP45" s="1048"/>
      <c r="AQ45" s="1048"/>
      <c r="AR45" s="1048"/>
      <c r="AS45" s="1102"/>
      <c r="AT45" s="1102"/>
      <c r="AU45" s="1102"/>
      <c r="AV45" s="1103"/>
      <c r="AW45" s="1103"/>
      <c r="AX45" s="1103"/>
      <c r="AY45" s="1103"/>
      <c r="AZ45" s="1103"/>
      <c r="BA45" s="1103"/>
      <c r="BB45" s="1103"/>
      <c r="BC45" s="1103"/>
      <c r="BD45" s="1103"/>
      <c r="BE45" s="1103"/>
      <c r="BV45" s="311"/>
      <c r="BW45" s="113"/>
      <c r="BX45" s="113"/>
      <c r="BY45" s="113"/>
      <c r="BZ45" s="1105"/>
      <c r="CA45" s="1105"/>
      <c r="CB45" s="1105"/>
      <c r="CC45" s="113"/>
      <c r="CD45" s="113"/>
      <c r="CE45" s="113"/>
      <c r="CF45" s="113"/>
      <c r="CG45" s="113"/>
      <c r="CH45" s="113"/>
      <c r="CI45" s="113"/>
      <c r="CJ45" s="113"/>
      <c r="CK45" s="113"/>
      <c r="CL45" s="194"/>
    </row>
    <row r="46" spans="1:90" s="3" customFormat="1" ht="20.25" customHeight="1">
      <c r="A46" s="113"/>
      <c r="B46" s="845" t="s">
        <v>310</v>
      </c>
      <c r="C46" s="845"/>
      <c r="D46" s="1066">
        <f>IF('Pagina 4'!D69=0,"",'Pagina 4'!D69)</f>
      </c>
      <c r="E46" s="1067"/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8"/>
      <c r="T46" s="1050">
        <f>'Pagina 4'!BK69</f>
        <v>0</v>
      </c>
      <c r="U46" s="1050"/>
      <c r="V46" s="1050"/>
      <c r="W46" s="1050"/>
      <c r="X46" s="1050"/>
      <c r="Y46" s="1075">
        <f>'Pagina 4'!BP69</f>
        <v>0</v>
      </c>
      <c r="Z46" s="1076"/>
      <c r="AA46" s="1076"/>
      <c r="AB46" s="1076"/>
      <c r="AC46" s="1076"/>
      <c r="AD46" s="1076"/>
      <c r="AE46" s="1076"/>
      <c r="AF46" s="1076"/>
      <c r="AG46" s="1076"/>
      <c r="AH46" s="1076"/>
      <c r="AI46" s="1077"/>
      <c r="AJ46" s="1048"/>
      <c r="AK46" s="1048"/>
      <c r="AL46" s="1048"/>
      <c r="AM46" s="1060"/>
      <c r="AN46" s="1061"/>
      <c r="AO46" s="1062"/>
      <c r="AP46" s="1048"/>
      <c r="AQ46" s="1048"/>
      <c r="AR46" s="1048"/>
      <c r="AS46" s="1102">
        <f>IF(AJ46="x",40%,40%+(_xlfn.COUNTIFS($AP$46,"=X"))*20%)</f>
        <v>0.4</v>
      </c>
      <c r="AT46" s="1102"/>
      <c r="AU46" s="1102"/>
      <c r="AV46" s="1103">
        <f>Y46*AS46</f>
        <v>0</v>
      </c>
      <c r="AW46" s="1103"/>
      <c r="AX46" s="1103"/>
      <c r="AY46" s="1103"/>
      <c r="AZ46" s="1103"/>
      <c r="BA46" s="1103"/>
      <c r="BB46" s="1103"/>
      <c r="BC46" s="1103"/>
      <c r="BD46" s="1103"/>
      <c r="BE46" s="1103"/>
      <c r="BV46" s="308"/>
      <c r="BZ46" s="1105">
        <f>_xlfn.COUNTIFS(AP46:AR48,"=X")</f>
        <v>0</v>
      </c>
      <c r="CA46" s="1105"/>
      <c r="CB46" s="1105"/>
      <c r="CL46" s="196"/>
    </row>
    <row r="47" spans="1:90" s="74" customFormat="1" ht="20.25" customHeight="1">
      <c r="A47" s="113"/>
      <c r="B47" s="845"/>
      <c r="C47" s="845"/>
      <c r="D47" s="1069"/>
      <c r="E47" s="1070"/>
      <c r="F47" s="1070"/>
      <c r="G47" s="1070"/>
      <c r="H47" s="1070"/>
      <c r="I47" s="1070"/>
      <c r="J47" s="1070"/>
      <c r="K47" s="1070"/>
      <c r="L47" s="1070"/>
      <c r="M47" s="1070"/>
      <c r="N47" s="1070"/>
      <c r="O47" s="1070"/>
      <c r="P47" s="1070"/>
      <c r="Q47" s="1070"/>
      <c r="R47" s="1070"/>
      <c r="S47" s="1071"/>
      <c r="T47" s="1050"/>
      <c r="U47" s="1050"/>
      <c r="V47" s="1050"/>
      <c r="W47" s="1050"/>
      <c r="X47" s="1050"/>
      <c r="Y47" s="1078"/>
      <c r="Z47" s="1079"/>
      <c r="AA47" s="1079"/>
      <c r="AB47" s="1079"/>
      <c r="AC47" s="1079"/>
      <c r="AD47" s="1079"/>
      <c r="AE47" s="1079"/>
      <c r="AF47" s="1079"/>
      <c r="AG47" s="1079"/>
      <c r="AH47" s="1079"/>
      <c r="AI47" s="1080"/>
      <c r="AJ47" s="1048"/>
      <c r="AK47" s="1048"/>
      <c r="AL47" s="1048"/>
      <c r="AM47" s="1060"/>
      <c r="AN47" s="1061"/>
      <c r="AO47" s="1062"/>
      <c r="AP47" s="1048"/>
      <c r="AQ47" s="1048"/>
      <c r="AR47" s="1048"/>
      <c r="AS47" s="1102"/>
      <c r="AT47" s="1102"/>
      <c r="AU47" s="1102"/>
      <c r="AV47" s="1103"/>
      <c r="AW47" s="1103"/>
      <c r="AX47" s="1103"/>
      <c r="AY47" s="1103"/>
      <c r="AZ47" s="1103"/>
      <c r="BA47" s="1103"/>
      <c r="BB47" s="1103"/>
      <c r="BC47" s="1103"/>
      <c r="BD47" s="1103"/>
      <c r="BE47" s="1103"/>
      <c r="BV47" s="311"/>
      <c r="BW47" s="113"/>
      <c r="BX47" s="113"/>
      <c r="BY47" s="113"/>
      <c r="BZ47" s="1105"/>
      <c r="CA47" s="1105"/>
      <c r="CB47" s="1105"/>
      <c r="CC47" s="113"/>
      <c r="CD47" s="113"/>
      <c r="CE47" s="113"/>
      <c r="CF47" s="113"/>
      <c r="CG47" s="113"/>
      <c r="CH47" s="113"/>
      <c r="CI47" s="113"/>
      <c r="CJ47" s="113"/>
      <c r="CK47" s="113"/>
      <c r="CL47" s="194"/>
    </row>
    <row r="48" spans="2:90" s="74" customFormat="1" ht="20.25" customHeight="1">
      <c r="B48" s="845"/>
      <c r="C48" s="845"/>
      <c r="D48" s="1072"/>
      <c r="E48" s="1073"/>
      <c r="F48" s="1073"/>
      <c r="G48" s="1073"/>
      <c r="H48" s="1073"/>
      <c r="I48" s="1073"/>
      <c r="J48" s="1073"/>
      <c r="K48" s="1073"/>
      <c r="L48" s="1073"/>
      <c r="M48" s="1073"/>
      <c r="N48" s="1073"/>
      <c r="O48" s="1073"/>
      <c r="P48" s="1073"/>
      <c r="Q48" s="1073"/>
      <c r="R48" s="1073"/>
      <c r="S48" s="1074"/>
      <c r="T48" s="1050"/>
      <c r="U48" s="1050"/>
      <c r="V48" s="1050"/>
      <c r="W48" s="1050"/>
      <c r="X48" s="1050"/>
      <c r="Y48" s="1081"/>
      <c r="Z48" s="1082"/>
      <c r="AA48" s="1082"/>
      <c r="AB48" s="1082"/>
      <c r="AC48" s="1082"/>
      <c r="AD48" s="1082"/>
      <c r="AE48" s="1082"/>
      <c r="AF48" s="1082"/>
      <c r="AG48" s="1082"/>
      <c r="AH48" s="1082"/>
      <c r="AI48" s="1083"/>
      <c r="AJ48" s="1048"/>
      <c r="AK48" s="1048"/>
      <c r="AL48" s="1048"/>
      <c r="AM48" s="1060"/>
      <c r="AN48" s="1061"/>
      <c r="AO48" s="1062"/>
      <c r="AP48" s="1048"/>
      <c r="AQ48" s="1048"/>
      <c r="AR48" s="1048"/>
      <c r="AS48" s="1102"/>
      <c r="AT48" s="1102"/>
      <c r="AU48" s="1102"/>
      <c r="AV48" s="1103"/>
      <c r="AW48" s="1103"/>
      <c r="AX48" s="1103"/>
      <c r="AY48" s="1103"/>
      <c r="AZ48" s="1103"/>
      <c r="BA48" s="1103"/>
      <c r="BB48" s="1103"/>
      <c r="BC48" s="1103"/>
      <c r="BD48" s="1103"/>
      <c r="BE48" s="1103"/>
      <c r="BV48" s="311"/>
      <c r="BW48" s="113"/>
      <c r="BX48" s="113"/>
      <c r="BY48" s="113"/>
      <c r="BZ48" s="1105"/>
      <c r="CA48" s="1105"/>
      <c r="CB48" s="1105"/>
      <c r="CC48" s="113"/>
      <c r="CD48" s="113"/>
      <c r="CE48" s="113"/>
      <c r="CF48" s="113"/>
      <c r="CG48" s="113"/>
      <c r="CH48" s="113"/>
      <c r="CI48" s="113"/>
      <c r="CJ48" s="113"/>
      <c r="CK48" s="113"/>
      <c r="CL48" s="194"/>
    </row>
    <row r="49" spans="2:90" s="74" customFormat="1" ht="20.25" customHeight="1">
      <c r="B49" s="845" t="s">
        <v>345</v>
      </c>
      <c r="C49" s="845"/>
      <c r="D49" s="1066">
        <f>IF('Pagina 4'!D75=0,"",'Pagina 4'!D75)</f>
      </c>
      <c r="E49" s="1067"/>
      <c r="F49" s="1067"/>
      <c r="G49" s="1067"/>
      <c r="H49" s="1067"/>
      <c r="I49" s="1067"/>
      <c r="J49" s="1067"/>
      <c r="K49" s="1067"/>
      <c r="L49" s="1067"/>
      <c r="M49" s="1067"/>
      <c r="N49" s="1067"/>
      <c r="O49" s="1067"/>
      <c r="P49" s="1067"/>
      <c r="Q49" s="1067"/>
      <c r="R49" s="1067"/>
      <c r="S49" s="1068"/>
      <c r="T49" s="1050">
        <f>'Pagina 4'!BK75</f>
        <v>0</v>
      </c>
      <c r="U49" s="1050"/>
      <c r="V49" s="1050"/>
      <c r="W49" s="1050"/>
      <c r="X49" s="1050"/>
      <c r="Y49" s="1075">
        <f>'Pagina 4'!BP75</f>
        <v>0</v>
      </c>
      <c r="Z49" s="1076"/>
      <c r="AA49" s="1076"/>
      <c r="AB49" s="1076"/>
      <c r="AC49" s="1076"/>
      <c r="AD49" s="1076"/>
      <c r="AE49" s="1076"/>
      <c r="AF49" s="1076"/>
      <c r="AG49" s="1076"/>
      <c r="AH49" s="1076"/>
      <c r="AI49" s="1077"/>
      <c r="AJ49" s="1048"/>
      <c r="AK49" s="1048"/>
      <c r="AL49" s="1048"/>
      <c r="AM49" s="1060"/>
      <c r="AN49" s="1061"/>
      <c r="AO49" s="1062"/>
      <c r="AP49" s="1104"/>
      <c r="AQ49" s="1104"/>
      <c r="AR49" s="1104"/>
      <c r="AS49" s="1102">
        <f>IF(AJ49="x",40%,40%+(_xlfn.COUNTIFS($AP$49,"=X"))*20%)</f>
        <v>0.4</v>
      </c>
      <c r="AT49" s="1102"/>
      <c r="AU49" s="1102"/>
      <c r="AV49" s="1103">
        <f>Y49*AS49</f>
        <v>0</v>
      </c>
      <c r="AW49" s="1103"/>
      <c r="AX49" s="1103"/>
      <c r="AY49" s="1103"/>
      <c r="AZ49" s="1103"/>
      <c r="BA49" s="1103"/>
      <c r="BB49" s="1103"/>
      <c r="BC49" s="1103"/>
      <c r="BD49" s="1103"/>
      <c r="BE49" s="1103"/>
      <c r="BV49" s="311"/>
      <c r="BW49" s="113"/>
      <c r="BX49" s="113"/>
      <c r="BY49" s="113"/>
      <c r="BZ49" s="171"/>
      <c r="CA49" s="171"/>
      <c r="CB49" s="171"/>
      <c r="CC49" s="113"/>
      <c r="CD49" s="113"/>
      <c r="CE49" s="113"/>
      <c r="CF49" s="113"/>
      <c r="CG49" s="113"/>
      <c r="CH49" s="113"/>
      <c r="CI49" s="113"/>
      <c r="CJ49" s="113"/>
      <c r="CK49" s="113"/>
      <c r="CL49" s="194"/>
    </row>
    <row r="50" spans="2:90" s="74" customFormat="1" ht="20.25" customHeight="1">
      <c r="B50" s="845"/>
      <c r="C50" s="845"/>
      <c r="D50" s="1069"/>
      <c r="E50" s="1070"/>
      <c r="F50" s="1070"/>
      <c r="G50" s="1070"/>
      <c r="H50" s="1070"/>
      <c r="I50" s="1070"/>
      <c r="J50" s="1070"/>
      <c r="K50" s="1070"/>
      <c r="L50" s="1070"/>
      <c r="M50" s="1070"/>
      <c r="N50" s="1070"/>
      <c r="O50" s="1070"/>
      <c r="P50" s="1070"/>
      <c r="Q50" s="1070"/>
      <c r="R50" s="1070"/>
      <c r="S50" s="1071"/>
      <c r="T50" s="1050"/>
      <c r="U50" s="1050"/>
      <c r="V50" s="1050"/>
      <c r="W50" s="1050"/>
      <c r="X50" s="1050"/>
      <c r="Y50" s="1078"/>
      <c r="Z50" s="1079"/>
      <c r="AA50" s="1079"/>
      <c r="AB50" s="1079"/>
      <c r="AC50" s="1079"/>
      <c r="AD50" s="1079"/>
      <c r="AE50" s="1079"/>
      <c r="AF50" s="1079"/>
      <c r="AG50" s="1079"/>
      <c r="AH50" s="1079"/>
      <c r="AI50" s="1080"/>
      <c r="AJ50" s="1048"/>
      <c r="AK50" s="1048"/>
      <c r="AL50" s="1048"/>
      <c r="AM50" s="1060"/>
      <c r="AN50" s="1061"/>
      <c r="AO50" s="1062"/>
      <c r="AP50" s="1104"/>
      <c r="AQ50" s="1104"/>
      <c r="AR50" s="1104"/>
      <c r="AS50" s="1102"/>
      <c r="AT50" s="1102"/>
      <c r="AU50" s="1102"/>
      <c r="AV50" s="1103"/>
      <c r="AW50" s="1103"/>
      <c r="AX50" s="1103"/>
      <c r="AY50" s="1103"/>
      <c r="AZ50" s="1103"/>
      <c r="BA50" s="1103"/>
      <c r="BB50" s="1103"/>
      <c r="BC50" s="1103"/>
      <c r="BD50" s="1103"/>
      <c r="BE50" s="1103"/>
      <c r="BV50" s="311"/>
      <c r="BW50" s="113"/>
      <c r="BX50" s="113"/>
      <c r="BY50" s="113"/>
      <c r="BZ50" s="171"/>
      <c r="CA50" s="171"/>
      <c r="CB50" s="171"/>
      <c r="CC50" s="113"/>
      <c r="CD50" s="113"/>
      <c r="CE50" s="113"/>
      <c r="CF50" s="113"/>
      <c r="CG50" s="113"/>
      <c r="CH50" s="113"/>
      <c r="CI50" s="113"/>
      <c r="CJ50" s="113"/>
      <c r="CK50" s="113"/>
      <c r="CL50" s="194"/>
    </row>
    <row r="51" spans="2:90" s="74" customFormat="1" ht="20.25" customHeight="1">
      <c r="B51" s="845"/>
      <c r="C51" s="845"/>
      <c r="D51" s="1072"/>
      <c r="E51" s="1073"/>
      <c r="F51" s="1073"/>
      <c r="G51" s="1073"/>
      <c r="H51" s="1073"/>
      <c r="I51" s="1073"/>
      <c r="J51" s="1073"/>
      <c r="K51" s="1073"/>
      <c r="L51" s="1073"/>
      <c r="M51" s="1073"/>
      <c r="N51" s="1073"/>
      <c r="O51" s="1073"/>
      <c r="P51" s="1073"/>
      <c r="Q51" s="1073"/>
      <c r="R51" s="1073"/>
      <c r="S51" s="1074"/>
      <c r="T51" s="1050"/>
      <c r="U51" s="1050"/>
      <c r="V51" s="1050"/>
      <c r="W51" s="1050"/>
      <c r="X51" s="1050"/>
      <c r="Y51" s="1081"/>
      <c r="Z51" s="1082"/>
      <c r="AA51" s="1082"/>
      <c r="AB51" s="1082"/>
      <c r="AC51" s="1082"/>
      <c r="AD51" s="1082"/>
      <c r="AE51" s="1082"/>
      <c r="AF51" s="1082"/>
      <c r="AG51" s="1082"/>
      <c r="AH51" s="1082"/>
      <c r="AI51" s="1083"/>
      <c r="AJ51" s="1048"/>
      <c r="AK51" s="1048"/>
      <c r="AL51" s="1048"/>
      <c r="AM51" s="1060"/>
      <c r="AN51" s="1061"/>
      <c r="AO51" s="1062"/>
      <c r="AP51" s="1104"/>
      <c r="AQ51" s="1104"/>
      <c r="AR51" s="1104"/>
      <c r="AS51" s="1102"/>
      <c r="AT51" s="1102"/>
      <c r="AU51" s="1102"/>
      <c r="AV51" s="1103"/>
      <c r="AW51" s="1103"/>
      <c r="AX51" s="1103"/>
      <c r="AY51" s="1103"/>
      <c r="AZ51" s="1103"/>
      <c r="BA51" s="1103"/>
      <c r="BB51" s="1103"/>
      <c r="BC51" s="1103"/>
      <c r="BD51" s="1103"/>
      <c r="BE51" s="1103"/>
      <c r="BV51" s="311"/>
      <c r="BW51" s="113"/>
      <c r="BX51" s="113"/>
      <c r="BY51" s="113"/>
      <c r="BZ51" s="171"/>
      <c r="CA51" s="171"/>
      <c r="CB51" s="171"/>
      <c r="CC51" s="113"/>
      <c r="CD51" s="113"/>
      <c r="CE51" s="113"/>
      <c r="CF51" s="113"/>
      <c r="CG51" s="113"/>
      <c r="CH51" s="113"/>
      <c r="CI51" s="113"/>
      <c r="CJ51" s="113"/>
      <c r="CK51" s="113"/>
      <c r="CL51" s="194"/>
    </row>
    <row r="52" spans="2:90" s="74" customFormat="1" ht="20.25" customHeight="1">
      <c r="B52" s="845" t="s">
        <v>351</v>
      </c>
      <c r="C52" s="845"/>
      <c r="D52" s="1066">
        <f>IF('Pagina 4'!D81=0,"",'Pagina 4'!D81)</f>
      </c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1067"/>
      <c r="P52" s="1067"/>
      <c r="Q52" s="1067"/>
      <c r="R52" s="1067"/>
      <c r="S52" s="1068"/>
      <c r="T52" s="1050">
        <f>'Pagina 4'!BK81</f>
        <v>0</v>
      </c>
      <c r="U52" s="1050"/>
      <c r="V52" s="1050"/>
      <c r="W52" s="1050"/>
      <c r="X52" s="1050"/>
      <c r="Y52" s="1075">
        <f>'Pagina 4'!BP81</f>
        <v>0</v>
      </c>
      <c r="Z52" s="1076"/>
      <c r="AA52" s="1076"/>
      <c r="AB52" s="1076"/>
      <c r="AC52" s="1076"/>
      <c r="AD52" s="1076"/>
      <c r="AE52" s="1076"/>
      <c r="AF52" s="1076"/>
      <c r="AG52" s="1076"/>
      <c r="AH52" s="1076"/>
      <c r="AI52" s="1077"/>
      <c r="AJ52" s="1048"/>
      <c r="AK52" s="1048"/>
      <c r="AL52" s="1048"/>
      <c r="AM52" s="1060"/>
      <c r="AN52" s="1061"/>
      <c r="AO52" s="1062"/>
      <c r="AP52" s="1048"/>
      <c r="AQ52" s="1048"/>
      <c r="AR52" s="1048"/>
      <c r="AS52" s="1102">
        <f>IF(AJ52="x",40%,40%+(_xlfn.COUNTIFS($AP$52,"=X"))*20%)</f>
        <v>0.4</v>
      </c>
      <c r="AT52" s="1102"/>
      <c r="AU52" s="1102"/>
      <c r="AV52" s="1103">
        <f>Y52*AS52</f>
        <v>0</v>
      </c>
      <c r="AW52" s="1103"/>
      <c r="AX52" s="1103"/>
      <c r="AY52" s="1103"/>
      <c r="AZ52" s="1103"/>
      <c r="BA52" s="1103"/>
      <c r="BB52" s="1103"/>
      <c r="BC52" s="1103"/>
      <c r="BD52" s="1103"/>
      <c r="BE52" s="1103"/>
      <c r="BV52" s="311"/>
      <c r="BW52" s="113"/>
      <c r="BX52" s="113"/>
      <c r="BY52" s="113"/>
      <c r="BZ52" s="171"/>
      <c r="CA52" s="171"/>
      <c r="CB52" s="171"/>
      <c r="CC52" s="113"/>
      <c r="CD52" s="113"/>
      <c r="CE52" s="113"/>
      <c r="CF52" s="113"/>
      <c r="CG52" s="113"/>
      <c r="CH52" s="113"/>
      <c r="CI52" s="113"/>
      <c r="CJ52" s="113"/>
      <c r="CK52" s="113"/>
      <c r="CL52" s="194"/>
    </row>
    <row r="53" spans="2:90" s="74" customFormat="1" ht="20.25" customHeight="1">
      <c r="B53" s="845"/>
      <c r="C53" s="845"/>
      <c r="D53" s="1069"/>
      <c r="E53" s="1070"/>
      <c r="F53" s="1070"/>
      <c r="G53" s="1070"/>
      <c r="H53" s="1070"/>
      <c r="I53" s="1070"/>
      <c r="J53" s="1070"/>
      <c r="K53" s="1070"/>
      <c r="L53" s="1070"/>
      <c r="M53" s="1070"/>
      <c r="N53" s="1070"/>
      <c r="O53" s="1070"/>
      <c r="P53" s="1070"/>
      <c r="Q53" s="1070"/>
      <c r="R53" s="1070"/>
      <c r="S53" s="1071"/>
      <c r="T53" s="1050"/>
      <c r="U53" s="1050"/>
      <c r="V53" s="1050"/>
      <c r="W53" s="1050"/>
      <c r="X53" s="1050"/>
      <c r="Y53" s="1078"/>
      <c r="Z53" s="1079"/>
      <c r="AA53" s="1079"/>
      <c r="AB53" s="1079"/>
      <c r="AC53" s="1079"/>
      <c r="AD53" s="1079"/>
      <c r="AE53" s="1079"/>
      <c r="AF53" s="1079"/>
      <c r="AG53" s="1079"/>
      <c r="AH53" s="1079"/>
      <c r="AI53" s="1080"/>
      <c r="AJ53" s="1048"/>
      <c r="AK53" s="1048"/>
      <c r="AL53" s="1048"/>
      <c r="AM53" s="1060"/>
      <c r="AN53" s="1061"/>
      <c r="AO53" s="1062"/>
      <c r="AP53" s="1048"/>
      <c r="AQ53" s="1048"/>
      <c r="AR53" s="1048"/>
      <c r="AS53" s="1102"/>
      <c r="AT53" s="1102"/>
      <c r="AU53" s="1102"/>
      <c r="AV53" s="1103"/>
      <c r="AW53" s="1103"/>
      <c r="AX53" s="1103"/>
      <c r="AY53" s="1103"/>
      <c r="AZ53" s="1103"/>
      <c r="BA53" s="1103"/>
      <c r="BB53" s="1103"/>
      <c r="BC53" s="1103"/>
      <c r="BD53" s="1103"/>
      <c r="BE53" s="1103"/>
      <c r="BV53" s="311"/>
      <c r="BW53" s="113"/>
      <c r="BX53" s="113"/>
      <c r="BY53" s="113"/>
      <c r="BZ53" s="171"/>
      <c r="CA53" s="171"/>
      <c r="CB53" s="171"/>
      <c r="CC53" s="113"/>
      <c r="CD53" s="113"/>
      <c r="CE53" s="113"/>
      <c r="CF53" s="113"/>
      <c r="CG53" s="113"/>
      <c r="CH53" s="113"/>
      <c r="CI53" s="113"/>
      <c r="CJ53" s="113"/>
      <c r="CK53" s="113"/>
      <c r="CL53" s="194"/>
    </row>
    <row r="54" spans="2:90" s="74" customFormat="1" ht="20.25" customHeight="1">
      <c r="B54" s="845"/>
      <c r="C54" s="845"/>
      <c r="D54" s="1072"/>
      <c r="E54" s="1073"/>
      <c r="F54" s="1073"/>
      <c r="G54" s="1073"/>
      <c r="H54" s="1073"/>
      <c r="I54" s="1073"/>
      <c r="J54" s="1073"/>
      <c r="K54" s="1073"/>
      <c r="L54" s="1073"/>
      <c r="M54" s="1073"/>
      <c r="N54" s="1073"/>
      <c r="O54" s="1073"/>
      <c r="P54" s="1073"/>
      <c r="Q54" s="1073"/>
      <c r="R54" s="1073"/>
      <c r="S54" s="1074"/>
      <c r="T54" s="1050"/>
      <c r="U54" s="1050"/>
      <c r="V54" s="1050"/>
      <c r="W54" s="1050"/>
      <c r="X54" s="1050"/>
      <c r="Y54" s="1081"/>
      <c r="Z54" s="1082"/>
      <c r="AA54" s="1082"/>
      <c r="AB54" s="1082"/>
      <c r="AC54" s="1082"/>
      <c r="AD54" s="1082"/>
      <c r="AE54" s="1082"/>
      <c r="AF54" s="1082"/>
      <c r="AG54" s="1082"/>
      <c r="AH54" s="1082"/>
      <c r="AI54" s="1083"/>
      <c r="AJ54" s="1048"/>
      <c r="AK54" s="1048"/>
      <c r="AL54" s="1048"/>
      <c r="AM54" s="1060"/>
      <c r="AN54" s="1061"/>
      <c r="AO54" s="1062"/>
      <c r="AP54" s="1048"/>
      <c r="AQ54" s="1048"/>
      <c r="AR54" s="1048"/>
      <c r="AS54" s="1102"/>
      <c r="AT54" s="1102"/>
      <c r="AU54" s="1102"/>
      <c r="AV54" s="1103"/>
      <c r="AW54" s="1103"/>
      <c r="AX54" s="1103"/>
      <c r="AY54" s="1103"/>
      <c r="AZ54" s="1103"/>
      <c r="BA54" s="1103"/>
      <c r="BB54" s="1103"/>
      <c r="BC54" s="1103"/>
      <c r="BD54" s="1103"/>
      <c r="BE54" s="1103"/>
      <c r="BV54" s="311"/>
      <c r="BW54" s="113"/>
      <c r="BX54" s="113"/>
      <c r="BY54" s="113"/>
      <c r="BZ54" s="171"/>
      <c r="CA54" s="171"/>
      <c r="CB54" s="171"/>
      <c r="CC54" s="113"/>
      <c r="CD54" s="113"/>
      <c r="CE54" s="113"/>
      <c r="CF54" s="113"/>
      <c r="CG54" s="113"/>
      <c r="CH54" s="113"/>
      <c r="CI54" s="113"/>
      <c r="CJ54" s="113"/>
      <c r="CK54" s="113"/>
      <c r="CL54" s="194"/>
    </row>
    <row r="55" spans="2:90" s="74" customFormat="1" ht="20.25" customHeight="1">
      <c r="B55" s="845" t="s">
        <v>352</v>
      </c>
      <c r="C55" s="845"/>
      <c r="D55" s="1066">
        <f>IF('Pagina 4'!D87=0,"",'Pagina 4'!D87)</f>
      </c>
      <c r="E55" s="1067"/>
      <c r="F55" s="1067"/>
      <c r="G55" s="1067"/>
      <c r="H55" s="1067"/>
      <c r="I55" s="1067"/>
      <c r="J55" s="1067"/>
      <c r="K55" s="1067"/>
      <c r="L55" s="1067"/>
      <c r="M55" s="1067"/>
      <c r="N55" s="1067"/>
      <c r="O55" s="1067"/>
      <c r="P55" s="1067"/>
      <c r="Q55" s="1067"/>
      <c r="R55" s="1067"/>
      <c r="S55" s="1068"/>
      <c r="T55" s="1049">
        <f>'Pagina 4'!BK87</f>
        <v>0</v>
      </c>
      <c r="U55" s="1050"/>
      <c r="V55" s="1050"/>
      <c r="W55" s="1050"/>
      <c r="X55" s="1050"/>
      <c r="Y55" s="1075">
        <f>'Pagina 4'!BP87</f>
        <v>0</v>
      </c>
      <c r="Z55" s="1076"/>
      <c r="AA55" s="1076"/>
      <c r="AB55" s="1076"/>
      <c r="AC55" s="1076"/>
      <c r="AD55" s="1076"/>
      <c r="AE55" s="1076"/>
      <c r="AF55" s="1076"/>
      <c r="AG55" s="1076"/>
      <c r="AH55" s="1076"/>
      <c r="AI55" s="1077"/>
      <c r="AJ55" s="1048"/>
      <c r="AK55" s="1048"/>
      <c r="AL55" s="1048"/>
      <c r="AM55" s="1060"/>
      <c r="AN55" s="1061"/>
      <c r="AO55" s="1062"/>
      <c r="AP55" s="1048"/>
      <c r="AQ55" s="1048"/>
      <c r="AR55" s="1048"/>
      <c r="AS55" s="1102">
        <f>IF(AJ55="x",40%,40%+(_xlfn.COUNTIFS($AP$55,"=X"))*20%)</f>
        <v>0.4</v>
      </c>
      <c r="AT55" s="1102"/>
      <c r="AU55" s="1102"/>
      <c r="AV55" s="1103">
        <f>Y55*AS55</f>
        <v>0</v>
      </c>
      <c r="AW55" s="1103"/>
      <c r="AX55" s="1103"/>
      <c r="AY55" s="1103"/>
      <c r="AZ55" s="1103"/>
      <c r="BA55" s="1103"/>
      <c r="BB55" s="1103"/>
      <c r="BC55" s="1103"/>
      <c r="BD55" s="1103"/>
      <c r="BE55" s="1103"/>
      <c r="BV55" s="311"/>
      <c r="BW55" s="113"/>
      <c r="BX55" s="113"/>
      <c r="BY55" s="113"/>
      <c r="BZ55" s="171"/>
      <c r="CA55" s="171"/>
      <c r="CB55" s="171"/>
      <c r="CC55" s="113"/>
      <c r="CD55" s="113"/>
      <c r="CE55" s="113"/>
      <c r="CF55" s="113"/>
      <c r="CG55" s="113"/>
      <c r="CH55" s="113"/>
      <c r="CI55" s="113"/>
      <c r="CJ55" s="113"/>
      <c r="CK55" s="113"/>
      <c r="CL55" s="194"/>
    </row>
    <row r="56" spans="2:90" s="74" customFormat="1" ht="20.25" customHeight="1">
      <c r="B56" s="845"/>
      <c r="C56" s="845"/>
      <c r="D56" s="1069"/>
      <c r="E56" s="1070"/>
      <c r="F56" s="1070"/>
      <c r="G56" s="1070"/>
      <c r="H56" s="1070"/>
      <c r="I56" s="1070"/>
      <c r="J56" s="1070"/>
      <c r="K56" s="1070"/>
      <c r="L56" s="1070"/>
      <c r="M56" s="1070"/>
      <c r="N56" s="1070"/>
      <c r="O56" s="1070"/>
      <c r="P56" s="1070"/>
      <c r="Q56" s="1070"/>
      <c r="R56" s="1070"/>
      <c r="S56" s="1071"/>
      <c r="T56" s="1050"/>
      <c r="U56" s="1050"/>
      <c r="V56" s="1050"/>
      <c r="W56" s="1050"/>
      <c r="X56" s="1050"/>
      <c r="Y56" s="1078"/>
      <c r="Z56" s="1079"/>
      <c r="AA56" s="1079"/>
      <c r="AB56" s="1079"/>
      <c r="AC56" s="1079"/>
      <c r="AD56" s="1079"/>
      <c r="AE56" s="1079"/>
      <c r="AF56" s="1079"/>
      <c r="AG56" s="1079"/>
      <c r="AH56" s="1079"/>
      <c r="AI56" s="1080"/>
      <c r="AJ56" s="1048"/>
      <c r="AK56" s="1048"/>
      <c r="AL56" s="1048"/>
      <c r="AM56" s="1060"/>
      <c r="AN56" s="1061"/>
      <c r="AO56" s="1062"/>
      <c r="AP56" s="1048"/>
      <c r="AQ56" s="1048"/>
      <c r="AR56" s="1048"/>
      <c r="AS56" s="1102"/>
      <c r="AT56" s="1102"/>
      <c r="AU56" s="1102"/>
      <c r="AV56" s="1103"/>
      <c r="AW56" s="1103"/>
      <c r="AX56" s="1103"/>
      <c r="AY56" s="1103"/>
      <c r="AZ56" s="1103"/>
      <c r="BA56" s="1103"/>
      <c r="BB56" s="1103"/>
      <c r="BC56" s="1103"/>
      <c r="BD56" s="1103"/>
      <c r="BE56" s="1103"/>
      <c r="BV56" s="311"/>
      <c r="BW56" s="113"/>
      <c r="BX56" s="113"/>
      <c r="BY56" s="113"/>
      <c r="BZ56" s="171"/>
      <c r="CA56" s="171"/>
      <c r="CB56" s="171"/>
      <c r="CC56" s="113"/>
      <c r="CD56" s="113"/>
      <c r="CE56" s="113"/>
      <c r="CF56" s="113"/>
      <c r="CG56" s="113"/>
      <c r="CH56" s="113"/>
      <c r="CI56" s="113"/>
      <c r="CJ56" s="113"/>
      <c r="CK56" s="113"/>
      <c r="CL56" s="194"/>
    </row>
    <row r="57" spans="2:90" s="74" customFormat="1" ht="20.25" customHeight="1">
      <c r="B57" s="845"/>
      <c r="C57" s="845"/>
      <c r="D57" s="1072"/>
      <c r="E57" s="1073"/>
      <c r="F57" s="1073"/>
      <c r="G57" s="1073"/>
      <c r="H57" s="1073"/>
      <c r="I57" s="1073"/>
      <c r="J57" s="1073"/>
      <c r="K57" s="1073"/>
      <c r="L57" s="1073"/>
      <c r="M57" s="1073"/>
      <c r="N57" s="1073"/>
      <c r="O57" s="1073"/>
      <c r="P57" s="1073"/>
      <c r="Q57" s="1073"/>
      <c r="R57" s="1073"/>
      <c r="S57" s="1074"/>
      <c r="T57" s="1050"/>
      <c r="U57" s="1050"/>
      <c r="V57" s="1050"/>
      <c r="W57" s="1050"/>
      <c r="X57" s="1050"/>
      <c r="Y57" s="1081"/>
      <c r="Z57" s="1082"/>
      <c r="AA57" s="1082"/>
      <c r="AB57" s="1082"/>
      <c r="AC57" s="1082"/>
      <c r="AD57" s="1082"/>
      <c r="AE57" s="1082"/>
      <c r="AF57" s="1082"/>
      <c r="AG57" s="1082"/>
      <c r="AH57" s="1082"/>
      <c r="AI57" s="1083"/>
      <c r="AJ57" s="1048"/>
      <c r="AK57" s="1048"/>
      <c r="AL57" s="1048"/>
      <c r="AM57" s="1060"/>
      <c r="AN57" s="1061"/>
      <c r="AO57" s="1062"/>
      <c r="AP57" s="1048"/>
      <c r="AQ57" s="1048"/>
      <c r="AR57" s="1048"/>
      <c r="AS57" s="1102"/>
      <c r="AT57" s="1102"/>
      <c r="AU57" s="1102"/>
      <c r="AV57" s="1103"/>
      <c r="AW57" s="1103"/>
      <c r="AX57" s="1103"/>
      <c r="AY57" s="1103"/>
      <c r="AZ57" s="1103"/>
      <c r="BA57" s="1103"/>
      <c r="BB57" s="1103"/>
      <c r="BC57" s="1103"/>
      <c r="BD57" s="1103"/>
      <c r="BE57" s="1103"/>
      <c r="BV57" s="311"/>
      <c r="BW57" s="113"/>
      <c r="BX57" s="113"/>
      <c r="BY57" s="113"/>
      <c r="BZ57" s="171"/>
      <c r="CA57" s="171"/>
      <c r="CB57" s="171"/>
      <c r="CC57" s="113"/>
      <c r="CD57" s="113"/>
      <c r="CE57" s="113"/>
      <c r="CF57" s="113"/>
      <c r="CG57" s="113"/>
      <c r="CH57" s="113"/>
      <c r="CI57" s="113"/>
      <c r="CJ57" s="113"/>
      <c r="CK57" s="113"/>
      <c r="CL57" s="194"/>
    </row>
    <row r="58" spans="2:90" s="74" customFormat="1" ht="20.25" customHeight="1">
      <c r="B58" s="845" t="s">
        <v>353</v>
      </c>
      <c r="C58" s="845"/>
      <c r="D58" s="1066">
        <f>IF('Pagina 4'!D93=0,"",'Pagina 4'!D93)</f>
      </c>
      <c r="E58" s="1067"/>
      <c r="F58" s="1067"/>
      <c r="G58" s="1067"/>
      <c r="H58" s="1067"/>
      <c r="I58" s="1067"/>
      <c r="J58" s="1067"/>
      <c r="K58" s="1067"/>
      <c r="L58" s="1067"/>
      <c r="M58" s="1067"/>
      <c r="N58" s="1067"/>
      <c r="O58" s="1067"/>
      <c r="P58" s="1067"/>
      <c r="Q58" s="1067"/>
      <c r="R58" s="1067"/>
      <c r="S58" s="1068"/>
      <c r="T58" s="1050">
        <f>'Pagina 4'!BK93</f>
        <v>0</v>
      </c>
      <c r="U58" s="1050"/>
      <c r="V58" s="1050"/>
      <c r="W58" s="1050"/>
      <c r="X58" s="1050"/>
      <c r="Y58" s="1075">
        <f>'Pagina 4'!BP93</f>
        <v>0</v>
      </c>
      <c r="Z58" s="1076"/>
      <c r="AA58" s="1076"/>
      <c r="AB58" s="1076"/>
      <c r="AC58" s="1076"/>
      <c r="AD58" s="1076"/>
      <c r="AE58" s="1076"/>
      <c r="AF58" s="1076"/>
      <c r="AG58" s="1076"/>
      <c r="AH58" s="1076"/>
      <c r="AI58" s="1077"/>
      <c r="AJ58" s="1048"/>
      <c r="AK58" s="1048"/>
      <c r="AL58" s="1048"/>
      <c r="AM58" s="1060"/>
      <c r="AN58" s="1061"/>
      <c r="AO58" s="1062"/>
      <c r="AP58" s="1048"/>
      <c r="AQ58" s="1048"/>
      <c r="AR58" s="1048"/>
      <c r="AS58" s="1102">
        <f>IF(AJ58="x",40%,40%+(_xlfn.COUNTIFS($AP$58,"=X"))*20%)</f>
        <v>0.4</v>
      </c>
      <c r="AT58" s="1102"/>
      <c r="AU58" s="1102"/>
      <c r="AV58" s="1103">
        <f>Y58*AS58</f>
        <v>0</v>
      </c>
      <c r="AW58" s="1103"/>
      <c r="AX58" s="1103"/>
      <c r="AY58" s="1103"/>
      <c r="AZ58" s="1103"/>
      <c r="BA58" s="1103"/>
      <c r="BB58" s="1103"/>
      <c r="BC58" s="1103"/>
      <c r="BD58" s="1103"/>
      <c r="BE58" s="1103"/>
      <c r="BV58" s="311"/>
      <c r="BW58" s="113"/>
      <c r="BX58" s="113"/>
      <c r="BY58" s="113"/>
      <c r="BZ58" s="171"/>
      <c r="CA58" s="171"/>
      <c r="CB58" s="171"/>
      <c r="CC58" s="113"/>
      <c r="CD58" s="113"/>
      <c r="CE58" s="113"/>
      <c r="CF58" s="113"/>
      <c r="CG58" s="113"/>
      <c r="CH58" s="113"/>
      <c r="CI58" s="113"/>
      <c r="CJ58" s="113"/>
      <c r="CK58" s="113"/>
      <c r="CL58" s="194"/>
    </row>
    <row r="59" spans="2:90" s="74" customFormat="1" ht="20.25" customHeight="1">
      <c r="B59" s="845"/>
      <c r="C59" s="845"/>
      <c r="D59" s="1069"/>
      <c r="E59" s="1070"/>
      <c r="F59" s="1070"/>
      <c r="G59" s="1070"/>
      <c r="H59" s="1070"/>
      <c r="I59" s="1070"/>
      <c r="J59" s="1070"/>
      <c r="K59" s="1070"/>
      <c r="L59" s="1070"/>
      <c r="M59" s="1070"/>
      <c r="N59" s="1070"/>
      <c r="O59" s="1070"/>
      <c r="P59" s="1070"/>
      <c r="Q59" s="1070"/>
      <c r="R59" s="1070"/>
      <c r="S59" s="1071"/>
      <c r="T59" s="1050"/>
      <c r="U59" s="1050"/>
      <c r="V59" s="1050"/>
      <c r="W59" s="1050"/>
      <c r="X59" s="1050"/>
      <c r="Y59" s="1078"/>
      <c r="Z59" s="1079"/>
      <c r="AA59" s="1079"/>
      <c r="AB59" s="1079"/>
      <c r="AC59" s="1079"/>
      <c r="AD59" s="1079"/>
      <c r="AE59" s="1079"/>
      <c r="AF59" s="1079"/>
      <c r="AG59" s="1079"/>
      <c r="AH59" s="1079"/>
      <c r="AI59" s="1080"/>
      <c r="AJ59" s="1048"/>
      <c r="AK59" s="1048"/>
      <c r="AL59" s="1048"/>
      <c r="AM59" s="1060"/>
      <c r="AN59" s="1061"/>
      <c r="AO59" s="1062"/>
      <c r="AP59" s="1048"/>
      <c r="AQ59" s="1048"/>
      <c r="AR59" s="1048"/>
      <c r="AS59" s="1102"/>
      <c r="AT59" s="1102"/>
      <c r="AU59" s="1102"/>
      <c r="AV59" s="1103"/>
      <c r="AW59" s="1103"/>
      <c r="AX59" s="1103"/>
      <c r="AY59" s="1103"/>
      <c r="AZ59" s="1103"/>
      <c r="BA59" s="1103"/>
      <c r="BB59" s="1103"/>
      <c r="BC59" s="1103"/>
      <c r="BD59" s="1103"/>
      <c r="BE59" s="1103"/>
      <c r="BV59" s="311"/>
      <c r="BW59" s="113"/>
      <c r="BX59" s="113"/>
      <c r="BY59" s="113"/>
      <c r="BZ59" s="171"/>
      <c r="CA59" s="171"/>
      <c r="CB59" s="171"/>
      <c r="CC59" s="113"/>
      <c r="CD59" s="113"/>
      <c r="CE59" s="113"/>
      <c r="CF59" s="113"/>
      <c r="CG59" s="113"/>
      <c r="CH59" s="113"/>
      <c r="CI59" s="113"/>
      <c r="CJ59" s="113"/>
      <c r="CK59" s="113"/>
      <c r="CL59" s="194"/>
    </row>
    <row r="60" spans="2:90" s="74" customFormat="1" ht="20.25" customHeight="1">
      <c r="B60" s="845"/>
      <c r="C60" s="845"/>
      <c r="D60" s="1072"/>
      <c r="E60" s="1073"/>
      <c r="F60" s="1073"/>
      <c r="G60" s="1073"/>
      <c r="H60" s="1073"/>
      <c r="I60" s="1073"/>
      <c r="J60" s="1073"/>
      <c r="K60" s="1073"/>
      <c r="L60" s="1073"/>
      <c r="M60" s="1073"/>
      <c r="N60" s="1073"/>
      <c r="O60" s="1073"/>
      <c r="P60" s="1073"/>
      <c r="Q60" s="1073"/>
      <c r="R60" s="1073"/>
      <c r="S60" s="1074"/>
      <c r="T60" s="1050"/>
      <c r="U60" s="1050"/>
      <c r="V60" s="1050"/>
      <c r="W60" s="1050"/>
      <c r="X60" s="1050"/>
      <c r="Y60" s="1081"/>
      <c r="Z60" s="1082"/>
      <c r="AA60" s="1082"/>
      <c r="AB60" s="1082"/>
      <c r="AC60" s="1082"/>
      <c r="AD60" s="1082"/>
      <c r="AE60" s="1082"/>
      <c r="AF60" s="1082"/>
      <c r="AG60" s="1082"/>
      <c r="AH60" s="1082"/>
      <c r="AI60" s="1083"/>
      <c r="AJ60" s="1048"/>
      <c r="AK60" s="1048"/>
      <c r="AL60" s="1048"/>
      <c r="AM60" s="1060"/>
      <c r="AN60" s="1061"/>
      <c r="AO60" s="1062"/>
      <c r="AP60" s="1048"/>
      <c r="AQ60" s="1048"/>
      <c r="AR60" s="1048"/>
      <c r="AS60" s="1102"/>
      <c r="AT60" s="1102"/>
      <c r="AU60" s="1102"/>
      <c r="AV60" s="1103"/>
      <c r="AW60" s="1103"/>
      <c r="AX60" s="1103"/>
      <c r="AY60" s="1103"/>
      <c r="AZ60" s="1103"/>
      <c r="BA60" s="1103"/>
      <c r="BB60" s="1103"/>
      <c r="BC60" s="1103"/>
      <c r="BD60" s="1103"/>
      <c r="BE60" s="1103"/>
      <c r="BV60" s="311"/>
      <c r="BW60" s="113"/>
      <c r="BX60" s="113"/>
      <c r="BY60" s="113"/>
      <c r="BZ60" s="171"/>
      <c r="CA60" s="171"/>
      <c r="CB60" s="171"/>
      <c r="CC60" s="113"/>
      <c r="CD60" s="113"/>
      <c r="CE60" s="113"/>
      <c r="CF60" s="113"/>
      <c r="CG60" s="113"/>
      <c r="CH60" s="113"/>
      <c r="CI60" s="113"/>
      <c r="CJ60" s="113"/>
      <c r="CK60" s="113"/>
      <c r="CL60" s="194"/>
    </row>
    <row r="61" spans="2:90" s="74" customFormat="1" ht="20.25" customHeight="1">
      <c r="B61" s="845" t="s">
        <v>354</v>
      </c>
      <c r="C61" s="845"/>
      <c r="D61" s="1066">
        <f>IF('Pagina 4'!D99=0,"",'Pagina 4'!D99)</f>
      </c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8"/>
      <c r="T61" s="1050">
        <f>'Pagina 4'!BK99</f>
        <v>0</v>
      </c>
      <c r="U61" s="1050"/>
      <c r="V61" s="1050"/>
      <c r="W61" s="1050"/>
      <c r="X61" s="1050"/>
      <c r="Y61" s="1075">
        <f>'Pagina 4'!BP99</f>
        <v>0</v>
      </c>
      <c r="Z61" s="1076"/>
      <c r="AA61" s="1076"/>
      <c r="AB61" s="1076"/>
      <c r="AC61" s="1076"/>
      <c r="AD61" s="1076"/>
      <c r="AE61" s="1076"/>
      <c r="AF61" s="1076"/>
      <c r="AG61" s="1076"/>
      <c r="AH61" s="1076"/>
      <c r="AI61" s="1077"/>
      <c r="AJ61" s="1048"/>
      <c r="AK61" s="1048"/>
      <c r="AL61" s="1048"/>
      <c r="AM61" s="1060"/>
      <c r="AN61" s="1061"/>
      <c r="AO61" s="1062"/>
      <c r="AP61" s="1048"/>
      <c r="AQ61" s="1048"/>
      <c r="AR61" s="1048"/>
      <c r="AS61" s="1102">
        <f>IF(AJ61="x",40%,40%+(_xlfn.COUNTIFS($AP$61,"=X"))*20%)</f>
        <v>0.4</v>
      </c>
      <c r="AT61" s="1102"/>
      <c r="AU61" s="1102"/>
      <c r="AV61" s="1103">
        <f>Y61*AS61</f>
        <v>0</v>
      </c>
      <c r="AW61" s="1103"/>
      <c r="AX61" s="1103"/>
      <c r="AY61" s="1103"/>
      <c r="AZ61" s="1103"/>
      <c r="BA61" s="1103"/>
      <c r="BB61" s="1103"/>
      <c r="BC61" s="1103"/>
      <c r="BD61" s="1103"/>
      <c r="BE61" s="1103"/>
      <c r="BV61" s="311"/>
      <c r="BW61" s="113"/>
      <c r="BX61" s="113"/>
      <c r="BY61" s="113"/>
      <c r="BZ61" s="171"/>
      <c r="CA61" s="171"/>
      <c r="CB61" s="171"/>
      <c r="CC61" s="113"/>
      <c r="CD61" s="113"/>
      <c r="CE61" s="113"/>
      <c r="CF61" s="113"/>
      <c r="CG61" s="113"/>
      <c r="CH61" s="113"/>
      <c r="CI61" s="113"/>
      <c r="CJ61" s="113"/>
      <c r="CK61" s="113"/>
      <c r="CL61" s="194"/>
    </row>
    <row r="62" spans="2:90" s="74" customFormat="1" ht="20.25" customHeight="1">
      <c r="B62" s="845"/>
      <c r="C62" s="845"/>
      <c r="D62" s="1069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1"/>
      <c r="T62" s="1050"/>
      <c r="U62" s="1050"/>
      <c r="V62" s="1050"/>
      <c r="W62" s="1050"/>
      <c r="X62" s="1050"/>
      <c r="Y62" s="1078"/>
      <c r="Z62" s="1079"/>
      <c r="AA62" s="1079"/>
      <c r="AB62" s="1079"/>
      <c r="AC62" s="1079"/>
      <c r="AD62" s="1079"/>
      <c r="AE62" s="1079"/>
      <c r="AF62" s="1079"/>
      <c r="AG62" s="1079"/>
      <c r="AH62" s="1079"/>
      <c r="AI62" s="1080"/>
      <c r="AJ62" s="1048"/>
      <c r="AK62" s="1048"/>
      <c r="AL62" s="1048"/>
      <c r="AM62" s="1060"/>
      <c r="AN62" s="1061"/>
      <c r="AO62" s="1062"/>
      <c r="AP62" s="1048"/>
      <c r="AQ62" s="1048"/>
      <c r="AR62" s="1048"/>
      <c r="AS62" s="1102"/>
      <c r="AT62" s="1102"/>
      <c r="AU62" s="1102"/>
      <c r="AV62" s="1103"/>
      <c r="AW62" s="1103"/>
      <c r="AX62" s="1103"/>
      <c r="AY62" s="1103"/>
      <c r="AZ62" s="1103"/>
      <c r="BA62" s="1103"/>
      <c r="BB62" s="1103"/>
      <c r="BC62" s="1103"/>
      <c r="BD62" s="1103"/>
      <c r="BE62" s="1103"/>
      <c r="BV62" s="311"/>
      <c r="BW62" s="113"/>
      <c r="BX62" s="113"/>
      <c r="BY62" s="113"/>
      <c r="BZ62" s="171"/>
      <c r="CA62" s="171"/>
      <c r="CB62" s="171"/>
      <c r="CC62" s="113"/>
      <c r="CD62" s="113"/>
      <c r="CE62" s="113"/>
      <c r="CF62" s="113"/>
      <c r="CG62" s="113"/>
      <c r="CH62" s="113"/>
      <c r="CI62" s="113"/>
      <c r="CJ62" s="113"/>
      <c r="CK62" s="113"/>
      <c r="CL62" s="194"/>
    </row>
    <row r="63" spans="2:90" s="74" customFormat="1" ht="20.25" customHeight="1">
      <c r="B63" s="845"/>
      <c r="C63" s="845"/>
      <c r="D63" s="1072"/>
      <c r="E63" s="1073"/>
      <c r="F63" s="1073"/>
      <c r="G63" s="1073"/>
      <c r="H63" s="1073"/>
      <c r="I63" s="1073"/>
      <c r="J63" s="1073"/>
      <c r="K63" s="1073"/>
      <c r="L63" s="1073"/>
      <c r="M63" s="1073"/>
      <c r="N63" s="1073"/>
      <c r="O63" s="1073"/>
      <c r="P63" s="1073"/>
      <c r="Q63" s="1073"/>
      <c r="R63" s="1073"/>
      <c r="S63" s="1074"/>
      <c r="T63" s="1050"/>
      <c r="U63" s="1050"/>
      <c r="V63" s="1050"/>
      <c r="W63" s="1050"/>
      <c r="X63" s="1050"/>
      <c r="Y63" s="1081"/>
      <c r="Z63" s="1082"/>
      <c r="AA63" s="1082"/>
      <c r="AB63" s="1082"/>
      <c r="AC63" s="1082"/>
      <c r="AD63" s="1082"/>
      <c r="AE63" s="1082"/>
      <c r="AF63" s="1082"/>
      <c r="AG63" s="1082"/>
      <c r="AH63" s="1082"/>
      <c r="AI63" s="1083"/>
      <c r="AJ63" s="1048"/>
      <c r="AK63" s="1048"/>
      <c r="AL63" s="1048"/>
      <c r="AM63" s="1060"/>
      <c r="AN63" s="1061"/>
      <c r="AO63" s="1062"/>
      <c r="AP63" s="1048"/>
      <c r="AQ63" s="1048"/>
      <c r="AR63" s="1048"/>
      <c r="AS63" s="1102"/>
      <c r="AT63" s="1102"/>
      <c r="AU63" s="1102"/>
      <c r="AV63" s="1103"/>
      <c r="AW63" s="1103"/>
      <c r="AX63" s="1103"/>
      <c r="AY63" s="1103"/>
      <c r="AZ63" s="1103"/>
      <c r="BA63" s="1103"/>
      <c r="BB63" s="1103"/>
      <c r="BC63" s="1103"/>
      <c r="BD63" s="1103"/>
      <c r="BE63" s="1103"/>
      <c r="BV63" s="311"/>
      <c r="BW63" s="113"/>
      <c r="BX63" s="113"/>
      <c r="BY63" s="113"/>
      <c r="BZ63" s="171"/>
      <c r="CA63" s="171"/>
      <c r="CB63" s="171"/>
      <c r="CC63" s="113"/>
      <c r="CD63" s="113"/>
      <c r="CE63" s="113"/>
      <c r="CF63" s="113"/>
      <c r="CG63" s="113"/>
      <c r="CH63" s="113"/>
      <c r="CI63" s="113"/>
      <c r="CJ63" s="113"/>
      <c r="CK63" s="113"/>
      <c r="CL63" s="194"/>
    </row>
    <row r="64" spans="2:90" s="74" customFormat="1" ht="20.25" customHeight="1">
      <c r="B64" s="845" t="s">
        <v>355</v>
      </c>
      <c r="C64" s="845"/>
      <c r="D64" s="1066">
        <f>IF('Pagina 4'!D105=0,"",'Pagina 4'!D105)</f>
      </c>
      <c r="E64" s="1067"/>
      <c r="F64" s="1067"/>
      <c r="G64" s="1067"/>
      <c r="H64" s="1067"/>
      <c r="I64" s="1067"/>
      <c r="J64" s="1067"/>
      <c r="K64" s="1067"/>
      <c r="L64" s="1067"/>
      <c r="M64" s="1067"/>
      <c r="N64" s="1067"/>
      <c r="O64" s="1067"/>
      <c r="P64" s="1067"/>
      <c r="Q64" s="1067"/>
      <c r="R64" s="1067"/>
      <c r="S64" s="1068"/>
      <c r="T64" s="1050">
        <f>'Pagina 4'!BK105</f>
        <v>0</v>
      </c>
      <c r="U64" s="1050"/>
      <c r="V64" s="1050"/>
      <c r="W64" s="1050"/>
      <c r="X64" s="1050"/>
      <c r="Y64" s="1075">
        <f>'Pagina 4'!BP105</f>
        <v>0</v>
      </c>
      <c r="Z64" s="1076"/>
      <c r="AA64" s="1076"/>
      <c r="AB64" s="1076"/>
      <c r="AC64" s="1076"/>
      <c r="AD64" s="1076"/>
      <c r="AE64" s="1076"/>
      <c r="AF64" s="1076"/>
      <c r="AG64" s="1076"/>
      <c r="AH64" s="1076"/>
      <c r="AI64" s="1077"/>
      <c r="AJ64" s="1048"/>
      <c r="AK64" s="1048"/>
      <c r="AL64" s="1048"/>
      <c r="AM64" s="1060"/>
      <c r="AN64" s="1061"/>
      <c r="AO64" s="1062"/>
      <c r="AP64" s="1048"/>
      <c r="AQ64" s="1048"/>
      <c r="AR64" s="1048"/>
      <c r="AS64" s="1102">
        <f>IF(AJ64="x",40%,40%+(_xlfn.COUNTIFS($AP$64,"=X"))*20%)</f>
        <v>0.4</v>
      </c>
      <c r="AT64" s="1102"/>
      <c r="AU64" s="1102"/>
      <c r="AV64" s="1103">
        <f>Y64*AS64</f>
        <v>0</v>
      </c>
      <c r="AW64" s="1103"/>
      <c r="AX64" s="1103"/>
      <c r="AY64" s="1103"/>
      <c r="AZ64" s="1103"/>
      <c r="BA64" s="1103"/>
      <c r="BB64" s="1103"/>
      <c r="BC64" s="1103"/>
      <c r="BD64" s="1103"/>
      <c r="BE64" s="1103"/>
      <c r="BV64" s="311"/>
      <c r="BW64" s="113"/>
      <c r="BX64" s="113"/>
      <c r="BY64" s="113"/>
      <c r="BZ64" s="171"/>
      <c r="CA64" s="171"/>
      <c r="CB64" s="171"/>
      <c r="CC64" s="113"/>
      <c r="CD64" s="113"/>
      <c r="CE64" s="113"/>
      <c r="CF64" s="113"/>
      <c r="CG64" s="113"/>
      <c r="CH64" s="113"/>
      <c r="CI64" s="113"/>
      <c r="CJ64" s="113"/>
      <c r="CK64" s="113"/>
      <c r="CL64" s="194"/>
    </row>
    <row r="65" spans="2:90" s="74" customFormat="1" ht="20.25" customHeight="1">
      <c r="B65" s="845"/>
      <c r="C65" s="845"/>
      <c r="D65" s="1069"/>
      <c r="E65" s="1070"/>
      <c r="F65" s="1070"/>
      <c r="G65" s="1070"/>
      <c r="H65" s="1070"/>
      <c r="I65" s="1070"/>
      <c r="J65" s="1070"/>
      <c r="K65" s="1070"/>
      <c r="L65" s="1070"/>
      <c r="M65" s="1070"/>
      <c r="N65" s="1070"/>
      <c r="O65" s="1070"/>
      <c r="P65" s="1070"/>
      <c r="Q65" s="1070"/>
      <c r="R65" s="1070"/>
      <c r="S65" s="1071"/>
      <c r="T65" s="1050"/>
      <c r="U65" s="1050"/>
      <c r="V65" s="1050"/>
      <c r="W65" s="1050"/>
      <c r="X65" s="1050"/>
      <c r="Y65" s="1078"/>
      <c r="Z65" s="1079"/>
      <c r="AA65" s="1079"/>
      <c r="AB65" s="1079"/>
      <c r="AC65" s="1079"/>
      <c r="AD65" s="1079"/>
      <c r="AE65" s="1079"/>
      <c r="AF65" s="1079"/>
      <c r="AG65" s="1079"/>
      <c r="AH65" s="1079"/>
      <c r="AI65" s="1080"/>
      <c r="AJ65" s="1048"/>
      <c r="AK65" s="1048"/>
      <c r="AL65" s="1048"/>
      <c r="AM65" s="1060"/>
      <c r="AN65" s="1061"/>
      <c r="AO65" s="1062"/>
      <c r="AP65" s="1048"/>
      <c r="AQ65" s="1048"/>
      <c r="AR65" s="1048"/>
      <c r="AS65" s="1102"/>
      <c r="AT65" s="1102"/>
      <c r="AU65" s="1102"/>
      <c r="AV65" s="1103"/>
      <c r="AW65" s="1103"/>
      <c r="AX65" s="1103"/>
      <c r="AY65" s="1103"/>
      <c r="AZ65" s="1103"/>
      <c r="BA65" s="1103"/>
      <c r="BB65" s="1103"/>
      <c r="BC65" s="1103"/>
      <c r="BD65" s="1103"/>
      <c r="BE65" s="1103"/>
      <c r="BV65" s="311"/>
      <c r="BW65" s="113"/>
      <c r="BX65" s="113"/>
      <c r="BY65" s="113"/>
      <c r="BZ65" s="171"/>
      <c r="CA65" s="171"/>
      <c r="CB65" s="171"/>
      <c r="CC65" s="113"/>
      <c r="CD65" s="113"/>
      <c r="CE65" s="113"/>
      <c r="CF65" s="113"/>
      <c r="CG65" s="113"/>
      <c r="CH65" s="113"/>
      <c r="CI65" s="113"/>
      <c r="CJ65" s="113"/>
      <c r="CK65" s="113"/>
      <c r="CL65" s="194"/>
    </row>
    <row r="66" spans="2:90" s="74" customFormat="1" ht="20.25" customHeight="1">
      <c r="B66" s="845"/>
      <c r="C66" s="845"/>
      <c r="D66" s="1072"/>
      <c r="E66" s="1073"/>
      <c r="F66" s="1073"/>
      <c r="G66" s="1073"/>
      <c r="H66" s="1073"/>
      <c r="I66" s="1073"/>
      <c r="J66" s="1073"/>
      <c r="K66" s="1073"/>
      <c r="L66" s="1073"/>
      <c r="M66" s="1073"/>
      <c r="N66" s="1073"/>
      <c r="O66" s="1073"/>
      <c r="P66" s="1073"/>
      <c r="Q66" s="1073"/>
      <c r="R66" s="1073"/>
      <c r="S66" s="1074"/>
      <c r="T66" s="1050"/>
      <c r="U66" s="1050"/>
      <c r="V66" s="1050"/>
      <c r="W66" s="1050"/>
      <c r="X66" s="1050"/>
      <c r="Y66" s="1081"/>
      <c r="Z66" s="1082"/>
      <c r="AA66" s="1082"/>
      <c r="AB66" s="1082"/>
      <c r="AC66" s="1082"/>
      <c r="AD66" s="1082"/>
      <c r="AE66" s="1082"/>
      <c r="AF66" s="1082"/>
      <c r="AG66" s="1082"/>
      <c r="AH66" s="1082"/>
      <c r="AI66" s="1083"/>
      <c r="AJ66" s="1048"/>
      <c r="AK66" s="1048"/>
      <c r="AL66" s="1048"/>
      <c r="AM66" s="1060"/>
      <c r="AN66" s="1061"/>
      <c r="AO66" s="1062"/>
      <c r="AP66" s="1048"/>
      <c r="AQ66" s="1048"/>
      <c r="AR66" s="1048"/>
      <c r="AS66" s="1102"/>
      <c r="AT66" s="1102"/>
      <c r="AU66" s="1102"/>
      <c r="AV66" s="1103"/>
      <c r="AW66" s="1103"/>
      <c r="AX66" s="1103"/>
      <c r="AY66" s="1103"/>
      <c r="AZ66" s="1103"/>
      <c r="BA66" s="1103"/>
      <c r="BB66" s="1103"/>
      <c r="BC66" s="1103"/>
      <c r="BD66" s="1103"/>
      <c r="BE66" s="1103"/>
      <c r="BV66" s="311"/>
      <c r="BW66" s="113"/>
      <c r="BX66" s="113"/>
      <c r="BY66" s="113"/>
      <c r="BZ66" s="171"/>
      <c r="CA66" s="171"/>
      <c r="CB66" s="171"/>
      <c r="CC66" s="113"/>
      <c r="CD66" s="113"/>
      <c r="CE66" s="113"/>
      <c r="CF66" s="113"/>
      <c r="CG66" s="113"/>
      <c r="CH66" s="113"/>
      <c r="CI66" s="113"/>
      <c r="CJ66" s="113"/>
      <c r="CK66" s="113"/>
      <c r="CL66" s="194"/>
    </row>
    <row r="67" spans="2:90" s="74" customFormat="1" ht="20.25" customHeight="1">
      <c r="B67" s="845" t="s">
        <v>356</v>
      </c>
      <c r="C67" s="845"/>
      <c r="D67" s="1066">
        <f>IF('Pagina 4'!D111=0,"",'Pagina 4'!D111)</f>
      </c>
      <c r="E67" s="1067"/>
      <c r="F67" s="1067"/>
      <c r="G67" s="1067"/>
      <c r="H67" s="1067"/>
      <c r="I67" s="1067"/>
      <c r="J67" s="1067"/>
      <c r="K67" s="1067"/>
      <c r="L67" s="1067"/>
      <c r="M67" s="1067"/>
      <c r="N67" s="1067"/>
      <c r="O67" s="1067"/>
      <c r="P67" s="1067"/>
      <c r="Q67" s="1067"/>
      <c r="R67" s="1067"/>
      <c r="S67" s="1068"/>
      <c r="T67" s="1050">
        <f>'Pagina 4'!BK111</f>
        <v>0</v>
      </c>
      <c r="U67" s="1050"/>
      <c r="V67" s="1050"/>
      <c r="W67" s="1050"/>
      <c r="X67" s="1050"/>
      <c r="Y67" s="1075">
        <f>'Pagina 4'!BP111</f>
        <v>0</v>
      </c>
      <c r="Z67" s="1076"/>
      <c r="AA67" s="1076"/>
      <c r="AB67" s="1076"/>
      <c r="AC67" s="1076"/>
      <c r="AD67" s="1076"/>
      <c r="AE67" s="1076"/>
      <c r="AF67" s="1076"/>
      <c r="AG67" s="1076"/>
      <c r="AH67" s="1076"/>
      <c r="AI67" s="1077"/>
      <c r="AJ67" s="1048"/>
      <c r="AK67" s="1048"/>
      <c r="AL67" s="1048"/>
      <c r="AM67" s="1060"/>
      <c r="AN67" s="1061"/>
      <c r="AO67" s="1062"/>
      <c r="AP67" s="1048"/>
      <c r="AQ67" s="1048"/>
      <c r="AR67" s="1048"/>
      <c r="AS67" s="1102">
        <f>IF(AJ67="x",40%,40%+(_xlfn.COUNTIFS($AP$67,"=X"))*20%)</f>
        <v>0.4</v>
      </c>
      <c r="AT67" s="1102"/>
      <c r="AU67" s="1102"/>
      <c r="AV67" s="1103">
        <f>Y67*AS67</f>
        <v>0</v>
      </c>
      <c r="AW67" s="1103"/>
      <c r="AX67" s="1103"/>
      <c r="AY67" s="1103"/>
      <c r="AZ67" s="1103"/>
      <c r="BA67" s="1103"/>
      <c r="BB67" s="1103"/>
      <c r="BC67" s="1103"/>
      <c r="BD67" s="1103"/>
      <c r="BE67" s="1103"/>
      <c r="BV67" s="311"/>
      <c r="BW67" s="113"/>
      <c r="BX67" s="113"/>
      <c r="BY67" s="113"/>
      <c r="BZ67" s="171"/>
      <c r="CA67" s="171"/>
      <c r="CB67" s="171"/>
      <c r="CC67" s="113"/>
      <c r="CD67" s="113"/>
      <c r="CE67" s="113"/>
      <c r="CF67" s="113"/>
      <c r="CG67" s="113"/>
      <c r="CH67" s="113"/>
      <c r="CI67" s="113"/>
      <c r="CJ67" s="113"/>
      <c r="CK67" s="113"/>
      <c r="CL67" s="194"/>
    </row>
    <row r="68" spans="2:90" s="74" customFormat="1" ht="20.25" customHeight="1">
      <c r="B68" s="845"/>
      <c r="C68" s="845"/>
      <c r="D68" s="1069"/>
      <c r="E68" s="1070"/>
      <c r="F68" s="1070"/>
      <c r="G68" s="1070"/>
      <c r="H68" s="1070"/>
      <c r="I68" s="1070"/>
      <c r="J68" s="1070"/>
      <c r="K68" s="1070"/>
      <c r="L68" s="1070"/>
      <c r="M68" s="1070"/>
      <c r="N68" s="1070"/>
      <c r="O68" s="1070"/>
      <c r="P68" s="1070"/>
      <c r="Q68" s="1070"/>
      <c r="R68" s="1070"/>
      <c r="S68" s="1071"/>
      <c r="T68" s="1050"/>
      <c r="U68" s="1050"/>
      <c r="V68" s="1050"/>
      <c r="W68" s="1050"/>
      <c r="X68" s="1050"/>
      <c r="Y68" s="1078"/>
      <c r="Z68" s="1079"/>
      <c r="AA68" s="1079"/>
      <c r="AB68" s="1079"/>
      <c r="AC68" s="1079"/>
      <c r="AD68" s="1079"/>
      <c r="AE68" s="1079"/>
      <c r="AF68" s="1079"/>
      <c r="AG68" s="1079"/>
      <c r="AH68" s="1079"/>
      <c r="AI68" s="1080"/>
      <c r="AJ68" s="1048"/>
      <c r="AK68" s="1048"/>
      <c r="AL68" s="1048"/>
      <c r="AM68" s="1060"/>
      <c r="AN68" s="1061"/>
      <c r="AO68" s="1062"/>
      <c r="AP68" s="1048"/>
      <c r="AQ68" s="1048"/>
      <c r="AR68" s="1048"/>
      <c r="AS68" s="1102"/>
      <c r="AT68" s="1102"/>
      <c r="AU68" s="1102"/>
      <c r="AV68" s="1103"/>
      <c r="AW68" s="1103"/>
      <c r="AX68" s="1103"/>
      <c r="AY68" s="1103"/>
      <c r="AZ68" s="1103"/>
      <c r="BA68" s="1103"/>
      <c r="BB68" s="1103"/>
      <c r="BC68" s="1103"/>
      <c r="BD68" s="1103"/>
      <c r="BE68" s="1103"/>
      <c r="BV68" s="311"/>
      <c r="BW68" s="113"/>
      <c r="BX68" s="113"/>
      <c r="BY68" s="113"/>
      <c r="BZ68" s="171"/>
      <c r="CA68" s="171"/>
      <c r="CB68" s="171"/>
      <c r="CC68" s="113"/>
      <c r="CD68" s="113"/>
      <c r="CE68" s="113"/>
      <c r="CF68" s="113"/>
      <c r="CG68" s="113"/>
      <c r="CH68" s="113"/>
      <c r="CI68" s="113"/>
      <c r="CJ68" s="113"/>
      <c r="CK68" s="113"/>
      <c r="CL68" s="194"/>
    </row>
    <row r="69" spans="2:90" s="74" customFormat="1" ht="20.25" customHeight="1">
      <c r="B69" s="845"/>
      <c r="C69" s="845"/>
      <c r="D69" s="1072"/>
      <c r="E69" s="1073"/>
      <c r="F69" s="1073"/>
      <c r="G69" s="1073"/>
      <c r="H69" s="1073"/>
      <c r="I69" s="1073"/>
      <c r="J69" s="1073"/>
      <c r="K69" s="1073"/>
      <c r="L69" s="1073"/>
      <c r="M69" s="1073"/>
      <c r="N69" s="1073"/>
      <c r="O69" s="1073"/>
      <c r="P69" s="1073"/>
      <c r="Q69" s="1073"/>
      <c r="R69" s="1073"/>
      <c r="S69" s="1074"/>
      <c r="T69" s="1050"/>
      <c r="U69" s="1050"/>
      <c r="V69" s="1050"/>
      <c r="W69" s="1050"/>
      <c r="X69" s="1050"/>
      <c r="Y69" s="1081"/>
      <c r="Z69" s="1082"/>
      <c r="AA69" s="1082"/>
      <c r="AB69" s="1082"/>
      <c r="AC69" s="1082"/>
      <c r="AD69" s="1082"/>
      <c r="AE69" s="1082"/>
      <c r="AF69" s="1082"/>
      <c r="AG69" s="1082"/>
      <c r="AH69" s="1082"/>
      <c r="AI69" s="1083"/>
      <c r="AJ69" s="1048"/>
      <c r="AK69" s="1048"/>
      <c r="AL69" s="1048"/>
      <c r="AM69" s="1060"/>
      <c r="AN69" s="1061"/>
      <c r="AO69" s="1062"/>
      <c r="AP69" s="1048"/>
      <c r="AQ69" s="1048"/>
      <c r="AR69" s="1048"/>
      <c r="AS69" s="1102"/>
      <c r="AT69" s="1102"/>
      <c r="AU69" s="1102"/>
      <c r="AV69" s="1103"/>
      <c r="AW69" s="1103"/>
      <c r="AX69" s="1103"/>
      <c r="AY69" s="1103"/>
      <c r="AZ69" s="1103"/>
      <c r="BA69" s="1103"/>
      <c r="BB69" s="1103"/>
      <c r="BC69" s="1103"/>
      <c r="BD69" s="1103"/>
      <c r="BE69" s="1103"/>
      <c r="BV69" s="311"/>
      <c r="BW69" s="113"/>
      <c r="BX69" s="113"/>
      <c r="BY69" s="113"/>
      <c r="BZ69" s="171"/>
      <c r="CA69" s="171"/>
      <c r="CB69" s="171"/>
      <c r="CC69" s="113"/>
      <c r="CD69" s="113"/>
      <c r="CE69" s="113"/>
      <c r="CF69" s="113"/>
      <c r="CG69" s="113"/>
      <c r="CH69" s="113"/>
      <c r="CI69" s="113"/>
      <c r="CJ69" s="113"/>
      <c r="CK69" s="113"/>
      <c r="CL69" s="194"/>
    </row>
    <row r="70" spans="2:90" s="74" customFormat="1" ht="20.25" customHeight="1">
      <c r="B70" s="845" t="s">
        <v>357</v>
      </c>
      <c r="C70" s="845"/>
      <c r="D70" s="1066">
        <f>IF('Pagina 4'!D117=0,"",'Pagina 4'!D117)</f>
      </c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8"/>
      <c r="T70" s="1050">
        <f>'Pagina 4'!BK117</f>
        <v>0</v>
      </c>
      <c r="U70" s="1050"/>
      <c r="V70" s="1050"/>
      <c r="W70" s="1050"/>
      <c r="X70" s="1050"/>
      <c r="Y70" s="1075">
        <f>'Pagina 4'!BP117</f>
        <v>0</v>
      </c>
      <c r="Z70" s="1076"/>
      <c r="AA70" s="1076"/>
      <c r="AB70" s="1076"/>
      <c r="AC70" s="1076"/>
      <c r="AD70" s="1076"/>
      <c r="AE70" s="1076"/>
      <c r="AF70" s="1076"/>
      <c r="AG70" s="1076"/>
      <c r="AH70" s="1076"/>
      <c r="AI70" s="1077"/>
      <c r="AJ70" s="1048"/>
      <c r="AK70" s="1048"/>
      <c r="AL70" s="1048"/>
      <c r="AM70" s="1060"/>
      <c r="AN70" s="1061"/>
      <c r="AO70" s="1062"/>
      <c r="AP70" s="1048"/>
      <c r="AQ70" s="1048"/>
      <c r="AR70" s="1048"/>
      <c r="AS70" s="1102">
        <f>IF(AJ70="x",40%,40%+(_xlfn.COUNTIFS($AP$70,"=X"))*20%)</f>
        <v>0.4</v>
      </c>
      <c r="AT70" s="1102"/>
      <c r="AU70" s="1102"/>
      <c r="AV70" s="1103">
        <f>Y70*AS70</f>
        <v>0</v>
      </c>
      <c r="AW70" s="1103"/>
      <c r="AX70" s="1103"/>
      <c r="AY70" s="1103"/>
      <c r="AZ70" s="1103"/>
      <c r="BA70" s="1103"/>
      <c r="BB70" s="1103"/>
      <c r="BC70" s="1103"/>
      <c r="BD70" s="1103"/>
      <c r="BE70" s="1103"/>
      <c r="BV70" s="311"/>
      <c r="BW70" s="113"/>
      <c r="BX70" s="113"/>
      <c r="BY70" s="113"/>
      <c r="BZ70" s="171"/>
      <c r="CA70" s="171"/>
      <c r="CB70" s="171"/>
      <c r="CC70" s="113"/>
      <c r="CD70" s="113"/>
      <c r="CE70" s="113"/>
      <c r="CF70" s="113"/>
      <c r="CG70" s="113"/>
      <c r="CH70" s="113"/>
      <c r="CI70" s="113"/>
      <c r="CJ70" s="113"/>
      <c r="CK70" s="113"/>
      <c r="CL70" s="194"/>
    </row>
    <row r="71" spans="2:90" s="74" customFormat="1" ht="20.25" customHeight="1">
      <c r="B71" s="845"/>
      <c r="C71" s="845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1"/>
      <c r="T71" s="1050"/>
      <c r="U71" s="1050"/>
      <c r="V71" s="1050"/>
      <c r="W71" s="1050"/>
      <c r="X71" s="1050"/>
      <c r="Y71" s="1078"/>
      <c r="Z71" s="1079"/>
      <c r="AA71" s="1079"/>
      <c r="AB71" s="1079"/>
      <c r="AC71" s="1079"/>
      <c r="AD71" s="1079"/>
      <c r="AE71" s="1079"/>
      <c r="AF71" s="1079"/>
      <c r="AG71" s="1079"/>
      <c r="AH71" s="1079"/>
      <c r="AI71" s="1080"/>
      <c r="AJ71" s="1048"/>
      <c r="AK71" s="1048"/>
      <c r="AL71" s="1048"/>
      <c r="AM71" s="1060"/>
      <c r="AN71" s="1061"/>
      <c r="AO71" s="1062"/>
      <c r="AP71" s="1048"/>
      <c r="AQ71" s="1048"/>
      <c r="AR71" s="1048"/>
      <c r="AS71" s="1102"/>
      <c r="AT71" s="1102"/>
      <c r="AU71" s="1102"/>
      <c r="AV71" s="1103"/>
      <c r="AW71" s="1103"/>
      <c r="AX71" s="1103"/>
      <c r="AY71" s="1103"/>
      <c r="AZ71" s="1103"/>
      <c r="BA71" s="1103"/>
      <c r="BB71" s="1103"/>
      <c r="BC71" s="1103"/>
      <c r="BD71" s="1103"/>
      <c r="BE71" s="1103"/>
      <c r="BV71" s="311"/>
      <c r="BW71" s="113"/>
      <c r="BX71" s="113"/>
      <c r="BY71" s="113"/>
      <c r="BZ71" s="171"/>
      <c r="CA71" s="171"/>
      <c r="CB71" s="171"/>
      <c r="CC71" s="113"/>
      <c r="CD71" s="113"/>
      <c r="CE71" s="113"/>
      <c r="CF71" s="113"/>
      <c r="CG71" s="113"/>
      <c r="CH71" s="113"/>
      <c r="CI71" s="113"/>
      <c r="CJ71" s="113"/>
      <c r="CK71" s="113"/>
      <c r="CL71" s="194"/>
    </row>
    <row r="72" spans="2:90" s="74" customFormat="1" ht="20.25" customHeight="1">
      <c r="B72" s="845"/>
      <c r="C72" s="845"/>
      <c r="D72" s="1072"/>
      <c r="E72" s="1073"/>
      <c r="F72" s="1073"/>
      <c r="G72" s="1073"/>
      <c r="H72" s="1073"/>
      <c r="I72" s="1073"/>
      <c r="J72" s="1073"/>
      <c r="K72" s="1073"/>
      <c r="L72" s="1073"/>
      <c r="M72" s="1073"/>
      <c r="N72" s="1073"/>
      <c r="O72" s="1073"/>
      <c r="P72" s="1073"/>
      <c r="Q72" s="1073"/>
      <c r="R72" s="1073"/>
      <c r="S72" s="1074"/>
      <c r="T72" s="1050"/>
      <c r="U72" s="1050"/>
      <c r="V72" s="1050"/>
      <c r="W72" s="1050"/>
      <c r="X72" s="1050"/>
      <c r="Y72" s="1081"/>
      <c r="Z72" s="1082"/>
      <c r="AA72" s="1082"/>
      <c r="AB72" s="1082"/>
      <c r="AC72" s="1082"/>
      <c r="AD72" s="1082"/>
      <c r="AE72" s="1082"/>
      <c r="AF72" s="1082"/>
      <c r="AG72" s="1082"/>
      <c r="AH72" s="1082"/>
      <c r="AI72" s="1083"/>
      <c r="AJ72" s="1048"/>
      <c r="AK72" s="1048"/>
      <c r="AL72" s="1048"/>
      <c r="AM72" s="1060"/>
      <c r="AN72" s="1061"/>
      <c r="AO72" s="1062"/>
      <c r="AP72" s="1048"/>
      <c r="AQ72" s="1048"/>
      <c r="AR72" s="1048"/>
      <c r="AS72" s="1102"/>
      <c r="AT72" s="1102"/>
      <c r="AU72" s="1102"/>
      <c r="AV72" s="1103"/>
      <c r="AW72" s="1103"/>
      <c r="AX72" s="1103"/>
      <c r="AY72" s="1103"/>
      <c r="AZ72" s="1103"/>
      <c r="BA72" s="1103"/>
      <c r="BB72" s="1103"/>
      <c r="BC72" s="1103"/>
      <c r="BD72" s="1103"/>
      <c r="BE72" s="1103"/>
      <c r="BV72" s="311"/>
      <c r="BW72" s="113"/>
      <c r="BX72" s="113"/>
      <c r="BY72" s="113"/>
      <c r="BZ72" s="171"/>
      <c r="CA72" s="171"/>
      <c r="CB72" s="171"/>
      <c r="CC72" s="113"/>
      <c r="CD72" s="113"/>
      <c r="CE72" s="113"/>
      <c r="CF72" s="113"/>
      <c r="CG72" s="113"/>
      <c r="CH72" s="113"/>
      <c r="CI72" s="113"/>
      <c r="CJ72" s="113"/>
      <c r="CK72" s="113"/>
      <c r="CL72" s="194"/>
    </row>
    <row r="73" spans="2:90" s="74" customFormat="1" ht="20.25" customHeight="1">
      <c r="B73" s="845" t="s">
        <v>358</v>
      </c>
      <c r="C73" s="845"/>
      <c r="D73" s="1066">
        <f>IF('Pagina 4'!D123=0,"",'Pagina 4'!D123)</f>
      </c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8"/>
      <c r="T73" s="1050">
        <f>'Pagina 4'!BK123</f>
        <v>0</v>
      </c>
      <c r="U73" s="1050"/>
      <c r="V73" s="1050"/>
      <c r="W73" s="1050"/>
      <c r="X73" s="1050"/>
      <c r="Y73" s="1075">
        <f>'Pagina 4'!BP123</f>
        <v>0</v>
      </c>
      <c r="Z73" s="1076"/>
      <c r="AA73" s="1076"/>
      <c r="AB73" s="1076"/>
      <c r="AC73" s="1076"/>
      <c r="AD73" s="1076"/>
      <c r="AE73" s="1076"/>
      <c r="AF73" s="1076"/>
      <c r="AG73" s="1076"/>
      <c r="AH73" s="1076"/>
      <c r="AI73" s="1077"/>
      <c r="AJ73" s="1048"/>
      <c r="AK73" s="1048"/>
      <c r="AL73" s="1048"/>
      <c r="AM73" s="1060"/>
      <c r="AN73" s="1061"/>
      <c r="AO73" s="1062"/>
      <c r="AP73" s="1048"/>
      <c r="AQ73" s="1048"/>
      <c r="AR73" s="1048"/>
      <c r="AS73" s="1102">
        <f>IF(AJ73="x",40%,40%+(_xlfn.COUNTIFS($AP$73,"=X"))*20%)</f>
        <v>0.4</v>
      </c>
      <c r="AT73" s="1102"/>
      <c r="AU73" s="1102"/>
      <c r="AV73" s="1103">
        <f>Y73*AS73</f>
        <v>0</v>
      </c>
      <c r="AW73" s="1103"/>
      <c r="AX73" s="1103"/>
      <c r="AY73" s="1103"/>
      <c r="AZ73" s="1103"/>
      <c r="BA73" s="1103"/>
      <c r="BB73" s="1103"/>
      <c r="BC73" s="1103"/>
      <c r="BD73" s="1103"/>
      <c r="BE73" s="1103"/>
      <c r="BV73" s="311"/>
      <c r="BW73" s="113"/>
      <c r="BX73" s="113"/>
      <c r="BY73" s="113"/>
      <c r="BZ73" s="171"/>
      <c r="CA73" s="171"/>
      <c r="CB73" s="171"/>
      <c r="CC73" s="113"/>
      <c r="CD73" s="113"/>
      <c r="CE73" s="113"/>
      <c r="CF73" s="113"/>
      <c r="CG73" s="113"/>
      <c r="CH73" s="113"/>
      <c r="CI73" s="113"/>
      <c r="CJ73" s="113"/>
      <c r="CK73" s="113"/>
      <c r="CL73" s="194"/>
    </row>
    <row r="74" spans="2:90" s="74" customFormat="1" ht="20.25" customHeight="1">
      <c r="B74" s="845"/>
      <c r="C74" s="845"/>
      <c r="D74" s="1069"/>
      <c r="E74" s="1070"/>
      <c r="F74" s="1070"/>
      <c r="G74" s="1070"/>
      <c r="H74" s="1070"/>
      <c r="I74" s="1070"/>
      <c r="J74" s="1070"/>
      <c r="K74" s="1070"/>
      <c r="L74" s="1070"/>
      <c r="M74" s="1070"/>
      <c r="N74" s="1070"/>
      <c r="O74" s="1070"/>
      <c r="P74" s="1070"/>
      <c r="Q74" s="1070"/>
      <c r="R74" s="1070"/>
      <c r="S74" s="1071"/>
      <c r="T74" s="1050"/>
      <c r="U74" s="1050"/>
      <c r="V74" s="1050"/>
      <c r="W74" s="1050"/>
      <c r="X74" s="1050"/>
      <c r="Y74" s="1078"/>
      <c r="Z74" s="1079"/>
      <c r="AA74" s="1079"/>
      <c r="AB74" s="1079"/>
      <c r="AC74" s="1079"/>
      <c r="AD74" s="1079"/>
      <c r="AE74" s="1079"/>
      <c r="AF74" s="1079"/>
      <c r="AG74" s="1079"/>
      <c r="AH74" s="1079"/>
      <c r="AI74" s="1080"/>
      <c r="AJ74" s="1048"/>
      <c r="AK74" s="1048"/>
      <c r="AL74" s="1048"/>
      <c r="AM74" s="1060"/>
      <c r="AN74" s="1061"/>
      <c r="AO74" s="1062"/>
      <c r="AP74" s="1048"/>
      <c r="AQ74" s="1048"/>
      <c r="AR74" s="1048"/>
      <c r="AS74" s="1102"/>
      <c r="AT74" s="1102"/>
      <c r="AU74" s="1102"/>
      <c r="AV74" s="1103"/>
      <c r="AW74" s="1103"/>
      <c r="AX74" s="1103"/>
      <c r="AY74" s="1103"/>
      <c r="AZ74" s="1103"/>
      <c r="BA74" s="1103"/>
      <c r="BB74" s="1103"/>
      <c r="BC74" s="1103"/>
      <c r="BD74" s="1103"/>
      <c r="BE74" s="1103"/>
      <c r="BV74" s="311"/>
      <c r="BW74" s="113"/>
      <c r="BX74" s="113"/>
      <c r="BY74" s="113"/>
      <c r="BZ74" s="171"/>
      <c r="CA74" s="171"/>
      <c r="CB74" s="171"/>
      <c r="CC74" s="113"/>
      <c r="CD74" s="113"/>
      <c r="CE74" s="113"/>
      <c r="CF74" s="113"/>
      <c r="CG74" s="113"/>
      <c r="CH74" s="113"/>
      <c r="CI74" s="113"/>
      <c r="CJ74" s="113"/>
      <c r="CK74" s="113"/>
      <c r="CL74" s="194"/>
    </row>
    <row r="75" spans="2:90" s="74" customFormat="1" ht="20.25" customHeight="1">
      <c r="B75" s="845"/>
      <c r="C75" s="845"/>
      <c r="D75" s="1072"/>
      <c r="E75" s="1073"/>
      <c r="F75" s="1073"/>
      <c r="G75" s="1073"/>
      <c r="H75" s="1073"/>
      <c r="I75" s="1073"/>
      <c r="J75" s="1073"/>
      <c r="K75" s="1073"/>
      <c r="L75" s="1073"/>
      <c r="M75" s="1073"/>
      <c r="N75" s="1073"/>
      <c r="O75" s="1073"/>
      <c r="P75" s="1073"/>
      <c r="Q75" s="1073"/>
      <c r="R75" s="1073"/>
      <c r="S75" s="1074"/>
      <c r="T75" s="1050"/>
      <c r="U75" s="1050"/>
      <c r="V75" s="1050"/>
      <c r="W75" s="1050"/>
      <c r="X75" s="1050"/>
      <c r="Y75" s="1081"/>
      <c r="Z75" s="1082"/>
      <c r="AA75" s="1082"/>
      <c r="AB75" s="1082"/>
      <c r="AC75" s="1082"/>
      <c r="AD75" s="1082"/>
      <c r="AE75" s="1082"/>
      <c r="AF75" s="1082"/>
      <c r="AG75" s="1082"/>
      <c r="AH75" s="1082"/>
      <c r="AI75" s="1083"/>
      <c r="AJ75" s="1048"/>
      <c r="AK75" s="1048"/>
      <c r="AL75" s="1048"/>
      <c r="AM75" s="1060"/>
      <c r="AN75" s="1061"/>
      <c r="AO75" s="1062"/>
      <c r="AP75" s="1048"/>
      <c r="AQ75" s="1048"/>
      <c r="AR75" s="1048"/>
      <c r="AS75" s="1102"/>
      <c r="AT75" s="1102"/>
      <c r="AU75" s="1102"/>
      <c r="AV75" s="1103"/>
      <c r="AW75" s="1103"/>
      <c r="AX75" s="1103"/>
      <c r="AY75" s="1103"/>
      <c r="AZ75" s="1103"/>
      <c r="BA75" s="1103"/>
      <c r="BB75" s="1103"/>
      <c r="BC75" s="1103"/>
      <c r="BD75" s="1103"/>
      <c r="BE75" s="1103"/>
      <c r="BV75" s="311"/>
      <c r="BW75" s="113"/>
      <c r="BX75" s="113"/>
      <c r="BY75" s="113"/>
      <c r="BZ75" s="171"/>
      <c r="CA75" s="171"/>
      <c r="CB75" s="171"/>
      <c r="CC75" s="113"/>
      <c r="CD75" s="113"/>
      <c r="CE75" s="113"/>
      <c r="CF75" s="113"/>
      <c r="CG75" s="113"/>
      <c r="CH75" s="113"/>
      <c r="CI75" s="113"/>
      <c r="CJ75" s="113"/>
      <c r="CK75" s="113"/>
      <c r="CL75" s="194"/>
    </row>
    <row r="76" spans="2:90" s="74" customFormat="1" ht="20.25" customHeight="1">
      <c r="B76" s="845" t="s">
        <v>359</v>
      </c>
      <c r="C76" s="845"/>
      <c r="D76" s="1066">
        <f>IF('Pagina 4'!D129=0,"",'Pagina 4'!D129)</f>
      </c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8"/>
      <c r="T76" s="1050">
        <f>'Pagina 4'!BK129</f>
        <v>0</v>
      </c>
      <c r="U76" s="1050"/>
      <c r="V76" s="1050"/>
      <c r="W76" s="1050"/>
      <c r="X76" s="1050"/>
      <c r="Y76" s="1075">
        <f>'Pagina 4'!BP129</f>
        <v>0</v>
      </c>
      <c r="Z76" s="1076"/>
      <c r="AA76" s="1076"/>
      <c r="AB76" s="1076"/>
      <c r="AC76" s="1076"/>
      <c r="AD76" s="1076"/>
      <c r="AE76" s="1076"/>
      <c r="AF76" s="1076"/>
      <c r="AG76" s="1076"/>
      <c r="AH76" s="1076"/>
      <c r="AI76" s="1077"/>
      <c r="AJ76" s="1048"/>
      <c r="AK76" s="1048"/>
      <c r="AL76" s="1048"/>
      <c r="AM76" s="1060"/>
      <c r="AN76" s="1061"/>
      <c r="AO76" s="1062"/>
      <c r="AP76" s="1048"/>
      <c r="AQ76" s="1048"/>
      <c r="AR76" s="1048"/>
      <c r="AS76" s="1102">
        <f>IF(AJ76="x",40%,40%+(_xlfn.COUNTIFS($AP$76,"=X"))*20%)</f>
        <v>0.4</v>
      </c>
      <c r="AT76" s="1102"/>
      <c r="AU76" s="1102"/>
      <c r="AV76" s="1103">
        <f>Y76*AS76</f>
        <v>0</v>
      </c>
      <c r="AW76" s="1103"/>
      <c r="AX76" s="1103"/>
      <c r="AY76" s="1103"/>
      <c r="AZ76" s="1103"/>
      <c r="BA76" s="1103"/>
      <c r="BB76" s="1103"/>
      <c r="BC76" s="1103"/>
      <c r="BD76" s="1103"/>
      <c r="BE76" s="1103"/>
      <c r="BV76" s="311"/>
      <c r="BW76" s="113"/>
      <c r="BX76" s="113"/>
      <c r="BY76" s="113"/>
      <c r="BZ76" s="171"/>
      <c r="CA76" s="171"/>
      <c r="CB76" s="171"/>
      <c r="CC76" s="113"/>
      <c r="CD76" s="113"/>
      <c r="CE76" s="113"/>
      <c r="CF76" s="113"/>
      <c r="CG76" s="113"/>
      <c r="CH76" s="113"/>
      <c r="CI76" s="113"/>
      <c r="CJ76" s="113"/>
      <c r="CK76" s="113"/>
      <c r="CL76" s="194"/>
    </row>
    <row r="77" spans="2:90" s="74" customFormat="1" ht="20.25" customHeight="1">
      <c r="B77" s="845"/>
      <c r="C77" s="845"/>
      <c r="D77" s="1069"/>
      <c r="E77" s="1070"/>
      <c r="F77" s="1070"/>
      <c r="G77" s="1070"/>
      <c r="H77" s="1070"/>
      <c r="I77" s="1070"/>
      <c r="J77" s="1070"/>
      <c r="K77" s="1070"/>
      <c r="L77" s="1070"/>
      <c r="M77" s="1070"/>
      <c r="N77" s="1070"/>
      <c r="O77" s="1070"/>
      <c r="P77" s="1070"/>
      <c r="Q77" s="1070"/>
      <c r="R77" s="1070"/>
      <c r="S77" s="1071"/>
      <c r="T77" s="1050"/>
      <c r="U77" s="1050"/>
      <c r="V77" s="1050"/>
      <c r="W77" s="1050"/>
      <c r="X77" s="1050"/>
      <c r="Y77" s="1078"/>
      <c r="Z77" s="1079"/>
      <c r="AA77" s="1079"/>
      <c r="AB77" s="1079"/>
      <c r="AC77" s="1079"/>
      <c r="AD77" s="1079"/>
      <c r="AE77" s="1079"/>
      <c r="AF77" s="1079"/>
      <c r="AG77" s="1079"/>
      <c r="AH77" s="1079"/>
      <c r="AI77" s="1080"/>
      <c r="AJ77" s="1048"/>
      <c r="AK77" s="1048"/>
      <c r="AL77" s="1048"/>
      <c r="AM77" s="1060"/>
      <c r="AN77" s="1061"/>
      <c r="AO77" s="1062"/>
      <c r="AP77" s="1048"/>
      <c r="AQ77" s="1048"/>
      <c r="AR77" s="1048"/>
      <c r="AS77" s="1102"/>
      <c r="AT77" s="1102"/>
      <c r="AU77" s="1102"/>
      <c r="AV77" s="1103"/>
      <c r="AW77" s="1103"/>
      <c r="AX77" s="1103"/>
      <c r="AY77" s="1103"/>
      <c r="AZ77" s="1103"/>
      <c r="BA77" s="1103"/>
      <c r="BB77" s="1103"/>
      <c r="BC77" s="1103"/>
      <c r="BD77" s="1103"/>
      <c r="BE77" s="1103"/>
      <c r="BV77" s="311"/>
      <c r="BW77" s="113"/>
      <c r="BX77" s="113"/>
      <c r="BY77" s="113"/>
      <c r="BZ77" s="171"/>
      <c r="CA77" s="171"/>
      <c r="CB77" s="171"/>
      <c r="CC77" s="113"/>
      <c r="CD77" s="113"/>
      <c r="CE77" s="113"/>
      <c r="CF77" s="113"/>
      <c r="CG77" s="113"/>
      <c r="CH77" s="113"/>
      <c r="CI77" s="113"/>
      <c r="CJ77" s="113"/>
      <c r="CK77" s="113"/>
      <c r="CL77" s="194"/>
    </row>
    <row r="78" spans="2:90" s="74" customFormat="1" ht="20.25" customHeight="1">
      <c r="B78" s="845"/>
      <c r="C78" s="845"/>
      <c r="D78" s="1072"/>
      <c r="E78" s="1073"/>
      <c r="F78" s="1073"/>
      <c r="G78" s="1073"/>
      <c r="H78" s="1073"/>
      <c r="I78" s="1073"/>
      <c r="J78" s="1073"/>
      <c r="K78" s="1073"/>
      <c r="L78" s="1073"/>
      <c r="M78" s="1073"/>
      <c r="N78" s="1073"/>
      <c r="O78" s="1073"/>
      <c r="P78" s="1073"/>
      <c r="Q78" s="1073"/>
      <c r="R78" s="1073"/>
      <c r="S78" s="1074"/>
      <c r="T78" s="1050"/>
      <c r="U78" s="1050"/>
      <c r="V78" s="1050"/>
      <c r="W78" s="1050"/>
      <c r="X78" s="1050"/>
      <c r="Y78" s="1081"/>
      <c r="Z78" s="1082"/>
      <c r="AA78" s="1082"/>
      <c r="AB78" s="1082"/>
      <c r="AC78" s="1082"/>
      <c r="AD78" s="1082"/>
      <c r="AE78" s="1082"/>
      <c r="AF78" s="1082"/>
      <c r="AG78" s="1082"/>
      <c r="AH78" s="1082"/>
      <c r="AI78" s="1083"/>
      <c r="AJ78" s="1048"/>
      <c r="AK78" s="1048"/>
      <c r="AL78" s="1048"/>
      <c r="AM78" s="1063"/>
      <c r="AN78" s="1064"/>
      <c r="AO78" s="1065"/>
      <c r="AP78" s="1048"/>
      <c r="AQ78" s="1048"/>
      <c r="AR78" s="1048"/>
      <c r="AS78" s="1102"/>
      <c r="AT78" s="1102"/>
      <c r="AU78" s="1102"/>
      <c r="AV78" s="1103"/>
      <c r="AW78" s="1103"/>
      <c r="AX78" s="1103"/>
      <c r="AY78" s="1103"/>
      <c r="AZ78" s="1103"/>
      <c r="BA78" s="1103"/>
      <c r="BB78" s="1103"/>
      <c r="BC78" s="1103"/>
      <c r="BD78" s="1103"/>
      <c r="BE78" s="1103"/>
      <c r="BV78" s="311"/>
      <c r="BW78" s="113"/>
      <c r="BX78" s="113"/>
      <c r="BY78" s="113"/>
      <c r="BZ78" s="171"/>
      <c r="CA78" s="171"/>
      <c r="CB78" s="171"/>
      <c r="CC78" s="113"/>
      <c r="CD78" s="113"/>
      <c r="CE78" s="113"/>
      <c r="CF78" s="113"/>
      <c r="CG78" s="113"/>
      <c r="CH78" s="113"/>
      <c r="CI78" s="113"/>
      <c r="CJ78" s="113"/>
      <c r="CK78" s="113"/>
      <c r="CL78" s="194"/>
    </row>
    <row r="79" spans="2:90" s="76" customFormat="1" ht="20.25" customHeight="1">
      <c r="B79" s="1132" t="s">
        <v>318</v>
      </c>
      <c r="C79" s="1115"/>
      <c r="D79" s="1115"/>
      <c r="E79" s="1115"/>
      <c r="F79" s="1115"/>
      <c r="G79" s="1115"/>
      <c r="H79" s="1115"/>
      <c r="I79" s="1115"/>
      <c r="J79" s="1115"/>
      <c r="K79" s="1115"/>
      <c r="L79" s="1115"/>
      <c r="M79" s="1115"/>
      <c r="N79" s="1115"/>
      <c r="O79" s="1115"/>
      <c r="P79" s="1115"/>
      <c r="Q79" s="1115"/>
      <c r="R79" s="1115"/>
      <c r="S79" s="1115"/>
      <c r="T79" s="1115"/>
      <c r="U79" s="1115"/>
      <c r="V79" s="1115"/>
      <c r="W79" s="1115"/>
      <c r="X79" s="1115"/>
      <c r="Y79" s="1130">
        <f>SUM(Y19:AI78)</f>
        <v>0</v>
      </c>
      <c r="Z79" s="1131"/>
      <c r="AA79" s="1131"/>
      <c r="AB79" s="1131"/>
      <c r="AC79" s="1131"/>
      <c r="AD79" s="1131"/>
      <c r="AE79" s="1131"/>
      <c r="AF79" s="1131"/>
      <c r="AG79" s="1131"/>
      <c r="AH79" s="1131"/>
      <c r="AI79" s="1131"/>
      <c r="AJ79" s="1115" t="s">
        <v>468</v>
      </c>
      <c r="AK79" s="1115"/>
      <c r="AL79" s="1115"/>
      <c r="AM79" s="1115"/>
      <c r="AN79" s="1115"/>
      <c r="AO79" s="1115"/>
      <c r="AP79" s="1115"/>
      <c r="AQ79" s="1115"/>
      <c r="AR79" s="1115"/>
      <c r="AS79" s="1115"/>
      <c r="AT79" s="1115"/>
      <c r="AU79" s="1116"/>
      <c r="AV79" s="1152">
        <f>SUM(AV19:BE78)</f>
        <v>0</v>
      </c>
      <c r="AW79" s="1153"/>
      <c r="AX79" s="1153"/>
      <c r="AY79" s="1153"/>
      <c r="AZ79" s="1153"/>
      <c r="BA79" s="1153"/>
      <c r="BB79" s="1153"/>
      <c r="BC79" s="1153"/>
      <c r="BD79" s="1153"/>
      <c r="BE79" s="1153"/>
      <c r="BV79" s="312"/>
      <c r="CL79" s="199"/>
    </row>
    <row r="80" spans="2:90" s="76" customFormat="1" ht="20.25" customHeight="1">
      <c r="B80" s="1133"/>
      <c r="C80" s="1117"/>
      <c r="D80" s="1117"/>
      <c r="E80" s="1117"/>
      <c r="F80" s="1117"/>
      <c r="G80" s="1117"/>
      <c r="H80" s="1117"/>
      <c r="I80" s="1117"/>
      <c r="J80" s="1117"/>
      <c r="K80" s="1117"/>
      <c r="L80" s="1117"/>
      <c r="M80" s="1117"/>
      <c r="N80" s="1117"/>
      <c r="O80" s="1117"/>
      <c r="P80" s="1117"/>
      <c r="Q80" s="1117"/>
      <c r="R80" s="1117"/>
      <c r="S80" s="1117"/>
      <c r="T80" s="1117"/>
      <c r="U80" s="1117"/>
      <c r="V80" s="1117"/>
      <c r="W80" s="1117"/>
      <c r="X80" s="1117"/>
      <c r="Y80" s="1131"/>
      <c r="Z80" s="1131"/>
      <c r="AA80" s="1131"/>
      <c r="AB80" s="1131"/>
      <c r="AC80" s="1131"/>
      <c r="AD80" s="1131"/>
      <c r="AE80" s="1131"/>
      <c r="AF80" s="1131"/>
      <c r="AG80" s="1131"/>
      <c r="AH80" s="1131"/>
      <c r="AI80" s="1131"/>
      <c r="AJ80" s="1117"/>
      <c r="AK80" s="1117"/>
      <c r="AL80" s="1117"/>
      <c r="AM80" s="1117"/>
      <c r="AN80" s="1117"/>
      <c r="AO80" s="1117"/>
      <c r="AP80" s="1117"/>
      <c r="AQ80" s="1117"/>
      <c r="AR80" s="1117"/>
      <c r="AS80" s="1117"/>
      <c r="AT80" s="1117"/>
      <c r="AU80" s="1118"/>
      <c r="AV80" s="1153"/>
      <c r="AW80" s="1153"/>
      <c r="AX80" s="1153"/>
      <c r="AY80" s="1153"/>
      <c r="AZ80" s="1153"/>
      <c r="BA80" s="1153"/>
      <c r="BB80" s="1153"/>
      <c r="BC80" s="1153"/>
      <c r="BD80" s="1153"/>
      <c r="BE80" s="1153"/>
      <c r="BV80" s="312"/>
      <c r="CL80" s="199"/>
    </row>
    <row r="81" spans="2:90" s="76" customFormat="1" ht="42" customHeight="1" thickBot="1">
      <c r="B81" s="1134"/>
      <c r="C81" s="1119"/>
      <c r="D81" s="1119"/>
      <c r="E81" s="1119"/>
      <c r="F81" s="1119"/>
      <c r="G81" s="1119"/>
      <c r="H81" s="1119"/>
      <c r="I81" s="1119"/>
      <c r="J81" s="1119"/>
      <c r="K81" s="1119"/>
      <c r="L81" s="1119"/>
      <c r="M81" s="1119"/>
      <c r="N81" s="1119"/>
      <c r="O81" s="1119"/>
      <c r="P81" s="1119"/>
      <c r="Q81" s="1119"/>
      <c r="R81" s="1119"/>
      <c r="S81" s="1119"/>
      <c r="T81" s="1119"/>
      <c r="U81" s="1119"/>
      <c r="V81" s="1119"/>
      <c r="W81" s="1119"/>
      <c r="X81" s="1119"/>
      <c r="Y81" s="1131"/>
      <c r="Z81" s="1131"/>
      <c r="AA81" s="1131"/>
      <c r="AB81" s="1131"/>
      <c r="AC81" s="1131"/>
      <c r="AD81" s="1131"/>
      <c r="AE81" s="1131"/>
      <c r="AF81" s="1131"/>
      <c r="AG81" s="1131"/>
      <c r="AH81" s="1131"/>
      <c r="AI81" s="1131"/>
      <c r="AJ81" s="1119"/>
      <c r="AK81" s="1119"/>
      <c r="AL81" s="1119"/>
      <c r="AM81" s="1119"/>
      <c r="AN81" s="1119"/>
      <c r="AO81" s="1119"/>
      <c r="AP81" s="1119"/>
      <c r="AQ81" s="1119"/>
      <c r="AR81" s="1119"/>
      <c r="AS81" s="1119"/>
      <c r="AT81" s="1119"/>
      <c r="AU81" s="1120"/>
      <c r="AV81" s="1153"/>
      <c r="AW81" s="1153"/>
      <c r="AX81" s="1153"/>
      <c r="AY81" s="1153"/>
      <c r="AZ81" s="1153"/>
      <c r="BA81" s="1153"/>
      <c r="BB81" s="1153"/>
      <c r="BC81" s="1153"/>
      <c r="BD81" s="1153"/>
      <c r="BE81" s="1153"/>
      <c r="BV81" s="313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4"/>
      <c r="CJ81" s="314"/>
      <c r="CK81" s="314"/>
      <c r="CL81" s="315"/>
    </row>
    <row r="82" spans="3:57" s="161" customFormat="1" ht="20.25" customHeight="1">
      <c r="C82" s="132"/>
      <c r="D82" s="172"/>
      <c r="E82" s="172"/>
      <c r="F82" s="165"/>
      <c r="G82" s="165"/>
      <c r="H82" s="165"/>
      <c r="I82" s="165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U82" s="173"/>
      <c r="AV82" s="173"/>
      <c r="AW82" s="173"/>
      <c r="AX82" s="173"/>
      <c r="AY82" s="173"/>
      <c r="BA82" s="173"/>
      <c r="BE82" s="175"/>
    </row>
    <row r="83" spans="1:44" s="136" customFormat="1" ht="20.25" customHeight="1">
      <c r="A83" s="132"/>
      <c r="B83" s="164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</row>
    <row r="84" spans="1:57" s="70" customFormat="1" ht="20.25" customHeight="1">
      <c r="A84" s="162"/>
      <c r="B84" s="1135" t="s">
        <v>629</v>
      </c>
      <c r="C84" s="1135"/>
      <c r="D84" s="1135"/>
      <c r="E84" s="1135"/>
      <c r="F84" s="1135"/>
      <c r="G84" s="1135"/>
      <c r="H84" s="1135"/>
      <c r="I84" s="1135"/>
      <c r="J84" s="1135"/>
      <c r="K84" s="1106" t="s">
        <v>234</v>
      </c>
      <c r="L84" s="1107"/>
      <c r="M84" s="1107"/>
      <c r="N84" s="1107"/>
      <c r="O84" s="1107"/>
      <c r="P84" s="1107"/>
      <c r="Q84" s="1107"/>
      <c r="R84" s="1107"/>
      <c r="S84" s="1107"/>
      <c r="T84" s="1107"/>
      <c r="U84" s="1107"/>
      <c r="V84" s="1107"/>
      <c r="W84" s="1107"/>
      <c r="X84" s="1107"/>
      <c r="Y84" s="1107"/>
      <c r="Z84" s="1107"/>
      <c r="AA84" s="1107"/>
      <c r="AB84" s="1107"/>
      <c r="AC84" s="1107"/>
      <c r="AD84" s="1107"/>
      <c r="AE84" s="1107"/>
      <c r="AF84" s="1107"/>
      <c r="AG84" s="1107"/>
      <c r="AH84" s="1107"/>
      <c r="AI84" s="1107"/>
      <c r="AJ84" s="1107"/>
      <c r="AK84" s="1107"/>
      <c r="AL84" s="1107"/>
      <c r="AM84" s="1107"/>
      <c r="AN84" s="1107"/>
      <c r="AO84" s="1107"/>
      <c r="AP84" s="1107"/>
      <c r="AQ84" s="1107"/>
      <c r="AR84" s="1107"/>
      <c r="AS84" s="1107"/>
      <c r="AT84" s="1107"/>
      <c r="AU84" s="1107"/>
      <c r="AV84" s="1107"/>
      <c r="AW84" s="1107"/>
      <c r="AX84" s="1107"/>
      <c r="AY84" s="1107"/>
      <c r="AZ84" s="1107"/>
      <c r="BA84" s="1107"/>
      <c r="BB84" s="1107"/>
      <c r="BC84" s="1107"/>
      <c r="BD84" s="1107"/>
      <c r="BE84" s="1108"/>
    </row>
    <row r="85" spans="1:57" s="136" customFormat="1" ht="20.25" customHeight="1">
      <c r="A85" s="132"/>
      <c r="B85" s="1135"/>
      <c r="C85" s="1135"/>
      <c r="D85" s="1135"/>
      <c r="E85" s="1135"/>
      <c r="F85" s="1135"/>
      <c r="G85" s="1135"/>
      <c r="H85" s="1135"/>
      <c r="I85" s="1135"/>
      <c r="J85" s="1135"/>
      <c r="K85" s="1109"/>
      <c r="L85" s="1110"/>
      <c r="M85" s="1110"/>
      <c r="N85" s="1110"/>
      <c r="O85" s="1110"/>
      <c r="P85" s="1110"/>
      <c r="Q85" s="1110"/>
      <c r="R85" s="1110"/>
      <c r="S85" s="1110"/>
      <c r="T85" s="1110"/>
      <c r="U85" s="1110"/>
      <c r="V85" s="1110"/>
      <c r="W85" s="1110"/>
      <c r="X85" s="1110"/>
      <c r="Y85" s="1110"/>
      <c r="Z85" s="1110"/>
      <c r="AA85" s="1110"/>
      <c r="AB85" s="1110"/>
      <c r="AC85" s="1110"/>
      <c r="AD85" s="1110"/>
      <c r="AE85" s="1110"/>
      <c r="AF85" s="1110"/>
      <c r="AG85" s="1110"/>
      <c r="AH85" s="1110"/>
      <c r="AI85" s="1110"/>
      <c r="AJ85" s="1110"/>
      <c r="AK85" s="1110"/>
      <c r="AL85" s="1110"/>
      <c r="AM85" s="1110"/>
      <c r="AN85" s="1110"/>
      <c r="AO85" s="1110"/>
      <c r="AP85" s="1110"/>
      <c r="AQ85" s="1110"/>
      <c r="AR85" s="1110"/>
      <c r="AS85" s="1110"/>
      <c r="AT85" s="1110"/>
      <c r="AU85" s="1110"/>
      <c r="AV85" s="1110"/>
      <c r="AW85" s="1110"/>
      <c r="AX85" s="1110"/>
      <c r="AY85" s="1110"/>
      <c r="AZ85" s="1110"/>
      <c r="BA85" s="1110"/>
      <c r="BB85" s="1110"/>
      <c r="BC85" s="1110"/>
      <c r="BD85" s="1110"/>
      <c r="BE85" s="1111"/>
    </row>
    <row r="86" spans="1:57" s="136" customFormat="1" ht="20.25" customHeight="1">
      <c r="A86" s="132"/>
      <c r="B86" s="1135"/>
      <c r="C86" s="1135"/>
      <c r="D86" s="1135"/>
      <c r="E86" s="1135"/>
      <c r="F86" s="1135"/>
      <c r="G86" s="1135"/>
      <c r="H86" s="1135"/>
      <c r="I86" s="1135"/>
      <c r="J86" s="1135"/>
      <c r="K86" s="1109"/>
      <c r="L86" s="1110"/>
      <c r="M86" s="1110"/>
      <c r="N86" s="1110"/>
      <c r="O86" s="1110"/>
      <c r="P86" s="1110"/>
      <c r="Q86" s="1110"/>
      <c r="R86" s="1110"/>
      <c r="S86" s="1110"/>
      <c r="T86" s="1110"/>
      <c r="U86" s="1110"/>
      <c r="V86" s="1110"/>
      <c r="W86" s="1110"/>
      <c r="X86" s="1110"/>
      <c r="Y86" s="1110"/>
      <c r="Z86" s="1110"/>
      <c r="AA86" s="1110"/>
      <c r="AB86" s="1110"/>
      <c r="AC86" s="1110"/>
      <c r="AD86" s="1110"/>
      <c r="AE86" s="1110"/>
      <c r="AF86" s="1110"/>
      <c r="AG86" s="1110"/>
      <c r="AH86" s="1110"/>
      <c r="AI86" s="1110"/>
      <c r="AJ86" s="1110"/>
      <c r="AK86" s="1110"/>
      <c r="AL86" s="1110"/>
      <c r="AM86" s="1110"/>
      <c r="AN86" s="1110"/>
      <c r="AO86" s="1110"/>
      <c r="AP86" s="1110"/>
      <c r="AQ86" s="1110"/>
      <c r="AR86" s="1110"/>
      <c r="AS86" s="1110"/>
      <c r="AT86" s="1110"/>
      <c r="AU86" s="1110"/>
      <c r="AV86" s="1110"/>
      <c r="AW86" s="1110"/>
      <c r="AX86" s="1110"/>
      <c r="AY86" s="1110"/>
      <c r="AZ86" s="1110"/>
      <c r="BA86" s="1110"/>
      <c r="BB86" s="1110"/>
      <c r="BC86" s="1110"/>
      <c r="BD86" s="1110"/>
      <c r="BE86" s="1111"/>
    </row>
    <row r="87" spans="1:57" s="70" customFormat="1" ht="20.25" customHeight="1">
      <c r="A87" s="162"/>
      <c r="B87" s="1135"/>
      <c r="C87" s="1135"/>
      <c r="D87" s="1135"/>
      <c r="E87" s="1135"/>
      <c r="F87" s="1135"/>
      <c r="G87" s="1135"/>
      <c r="H87" s="1135"/>
      <c r="I87" s="1135"/>
      <c r="J87" s="1135"/>
      <c r="K87" s="1112"/>
      <c r="L87" s="1113"/>
      <c r="M87" s="1113"/>
      <c r="N87" s="1113"/>
      <c r="O87" s="1113"/>
      <c r="P87" s="1113"/>
      <c r="Q87" s="1113"/>
      <c r="R87" s="1113"/>
      <c r="S87" s="1113"/>
      <c r="T87" s="1113"/>
      <c r="U87" s="1113"/>
      <c r="V87" s="1113"/>
      <c r="W87" s="1113"/>
      <c r="X87" s="1113"/>
      <c r="Y87" s="1113"/>
      <c r="Z87" s="1113"/>
      <c r="AA87" s="1113"/>
      <c r="AB87" s="1113"/>
      <c r="AC87" s="1113"/>
      <c r="AD87" s="1113"/>
      <c r="AE87" s="1113"/>
      <c r="AF87" s="1113"/>
      <c r="AG87" s="1113"/>
      <c r="AH87" s="1113"/>
      <c r="AI87" s="1113"/>
      <c r="AJ87" s="1113"/>
      <c r="AK87" s="1113"/>
      <c r="AL87" s="1113"/>
      <c r="AM87" s="1113"/>
      <c r="AN87" s="1113"/>
      <c r="AO87" s="1113"/>
      <c r="AP87" s="1113"/>
      <c r="AQ87" s="1113"/>
      <c r="AR87" s="1113"/>
      <c r="AS87" s="1113"/>
      <c r="AT87" s="1113"/>
      <c r="AU87" s="1113"/>
      <c r="AV87" s="1113"/>
      <c r="AW87" s="1113"/>
      <c r="AX87" s="1113"/>
      <c r="AY87" s="1113"/>
      <c r="AZ87" s="1113"/>
      <c r="BA87" s="1113"/>
      <c r="BB87" s="1113"/>
      <c r="BC87" s="1113"/>
      <c r="BD87" s="1113"/>
      <c r="BE87" s="1114"/>
    </row>
    <row r="88" spans="1:57" s="70" customFormat="1" ht="20.25" customHeight="1">
      <c r="A88" s="162"/>
      <c r="B88" s="1135" t="s">
        <v>153</v>
      </c>
      <c r="C88" s="1135"/>
      <c r="D88" s="1135"/>
      <c r="E88" s="1135"/>
      <c r="F88" s="1135"/>
      <c r="G88" s="1135"/>
      <c r="H88" s="1135"/>
      <c r="I88" s="1135"/>
      <c r="J88" s="1135"/>
      <c r="K88" s="1121" t="s">
        <v>631</v>
      </c>
      <c r="L88" s="1122"/>
      <c r="M88" s="1122"/>
      <c r="N88" s="1122"/>
      <c r="O88" s="1122"/>
      <c r="P88" s="1122"/>
      <c r="Q88" s="1122"/>
      <c r="R88" s="1122"/>
      <c r="S88" s="1122"/>
      <c r="T88" s="1122"/>
      <c r="U88" s="1122"/>
      <c r="V88" s="1122"/>
      <c r="W88" s="1122"/>
      <c r="X88" s="1122"/>
      <c r="Y88" s="1122"/>
      <c r="Z88" s="1122"/>
      <c r="AA88" s="1122"/>
      <c r="AB88" s="1122"/>
      <c r="AC88" s="1122"/>
      <c r="AD88" s="1122"/>
      <c r="AE88" s="1122"/>
      <c r="AF88" s="1122"/>
      <c r="AG88" s="1122"/>
      <c r="AH88" s="1122"/>
      <c r="AI88" s="1122"/>
      <c r="AJ88" s="1122"/>
      <c r="AK88" s="1122"/>
      <c r="AL88" s="1122"/>
      <c r="AM88" s="1122"/>
      <c r="AN88" s="1122"/>
      <c r="AO88" s="1122"/>
      <c r="AP88" s="1122"/>
      <c r="AQ88" s="1122"/>
      <c r="AR88" s="1122"/>
      <c r="AS88" s="1122"/>
      <c r="AT88" s="1122"/>
      <c r="AU88" s="1122"/>
      <c r="AV88" s="1122"/>
      <c r="AW88" s="1122"/>
      <c r="AX88" s="1122"/>
      <c r="AY88" s="1122"/>
      <c r="AZ88" s="1122"/>
      <c r="BA88" s="1122"/>
      <c r="BB88" s="1122"/>
      <c r="BC88" s="1122"/>
      <c r="BD88" s="1122"/>
      <c r="BE88" s="1123"/>
    </row>
    <row r="89" spans="1:57" s="70" customFormat="1" ht="20.25" customHeight="1">
      <c r="A89" s="162"/>
      <c r="B89" s="1135"/>
      <c r="C89" s="1135"/>
      <c r="D89" s="1135"/>
      <c r="E89" s="1135"/>
      <c r="F89" s="1135"/>
      <c r="G89" s="1135"/>
      <c r="H89" s="1135"/>
      <c r="I89" s="1135"/>
      <c r="J89" s="1135"/>
      <c r="K89" s="1124"/>
      <c r="L89" s="1125"/>
      <c r="M89" s="1125"/>
      <c r="N89" s="1125"/>
      <c r="O89" s="1125"/>
      <c r="P89" s="1125"/>
      <c r="Q89" s="1125"/>
      <c r="R89" s="1125"/>
      <c r="S89" s="1125"/>
      <c r="T89" s="1125"/>
      <c r="U89" s="1125"/>
      <c r="V89" s="1125"/>
      <c r="W89" s="1125"/>
      <c r="X89" s="1125"/>
      <c r="Y89" s="1125"/>
      <c r="Z89" s="1125"/>
      <c r="AA89" s="1125"/>
      <c r="AB89" s="1125"/>
      <c r="AC89" s="1125"/>
      <c r="AD89" s="1125"/>
      <c r="AE89" s="1125"/>
      <c r="AF89" s="1125"/>
      <c r="AG89" s="1125"/>
      <c r="AH89" s="1125"/>
      <c r="AI89" s="1125"/>
      <c r="AJ89" s="1125"/>
      <c r="AK89" s="1125"/>
      <c r="AL89" s="1125"/>
      <c r="AM89" s="1125"/>
      <c r="AN89" s="1125"/>
      <c r="AO89" s="1125"/>
      <c r="AP89" s="1125"/>
      <c r="AQ89" s="1125"/>
      <c r="AR89" s="1125"/>
      <c r="AS89" s="1125"/>
      <c r="AT89" s="1125"/>
      <c r="AU89" s="1125"/>
      <c r="AV89" s="1125"/>
      <c r="AW89" s="1125"/>
      <c r="AX89" s="1125"/>
      <c r="AY89" s="1125"/>
      <c r="AZ89" s="1125"/>
      <c r="BA89" s="1125"/>
      <c r="BB89" s="1125"/>
      <c r="BC89" s="1125"/>
      <c r="BD89" s="1125"/>
      <c r="BE89" s="1126"/>
    </row>
    <row r="90" spans="1:57" s="70" customFormat="1" ht="20.25" customHeight="1">
      <c r="A90" s="162"/>
      <c r="B90" s="1135"/>
      <c r="C90" s="1135"/>
      <c r="D90" s="1135"/>
      <c r="E90" s="1135"/>
      <c r="F90" s="1135"/>
      <c r="G90" s="1135"/>
      <c r="H90" s="1135"/>
      <c r="I90" s="1135"/>
      <c r="J90" s="1135"/>
      <c r="K90" s="1124"/>
      <c r="L90" s="1125"/>
      <c r="M90" s="1125"/>
      <c r="N90" s="1125"/>
      <c r="O90" s="1125"/>
      <c r="P90" s="1125"/>
      <c r="Q90" s="1125"/>
      <c r="R90" s="1125"/>
      <c r="S90" s="1125"/>
      <c r="T90" s="1125"/>
      <c r="U90" s="1125"/>
      <c r="V90" s="1125"/>
      <c r="W90" s="1125"/>
      <c r="X90" s="1125"/>
      <c r="Y90" s="1125"/>
      <c r="Z90" s="1125"/>
      <c r="AA90" s="1125"/>
      <c r="AB90" s="1125"/>
      <c r="AC90" s="1125"/>
      <c r="AD90" s="1125"/>
      <c r="AE90" s="1125"/>
      <c r="AF90" s="1125"/>
      <c r="AG90" s="1125"/>
      <c r="AH90" s="1125"/>
      <c r="AI90" s="1125"/>
      <c r="AJ90" s="1125"/>
      <c r="AK90" s="1125"/>
      <c r="AL90" s="1125"/>
      <c r="AM90" s="1125"/>
      <c r="AN90" s="1125"/>
      <c r="AO90" s="1125"/>
      <c r="AP90" s="1125"/>
      <c r="AQ90" s="1125"/>
      <c r="AR90" s="1125"/>
      <c r="AS90" s="1125"/>
      <c r="AT90" s="1125"/>
      <c r="AU90" s="1125"/>
      <c r="AV90" s="1125"/>
      <c r="AW90" s="1125"/>
      <c r="AX90" s="1125"/>
      <c r="AY90" s="1125"/>
      <c r="AZ90" s="1125"/>
      <c r="BA90" s="1125"/>
      <c r="BB90" s="1125"/>
      <c r="BC90" s="1125"/>
      <c r="BD90" s="1125"/>
      <c r="BE90" s="1126"/>
    </row>
    <row r="91" spans="1:57" s="136" customFormat="1" ht="20.25" customHeight="1">
      <c r="A91" s="132"/>
      <c r="B91" s="1135"/>
      <c r="C91" s="1135"/>
      <c r="D91" s="1135"/>
      <c r="E91" s="1135"/>
      <c r="F91" s="1135"/>
      <c r="G91" s="1135"/>
      <c r="H91" s="1135"/>
      <c r="I91" s="1135"/>
      <c r="J91" s="1135"/>
      <c r="K91" s="1127"/>
      <c r="L91" s="1128"/>
      <c r="M91" s="1128"/>
      <c r="N91" s="1128"/>
      <c r="O91" s="1128"/>
      <c r="P91" s="1128"/>
      <c r="Q91" s="1128"/>
      <c r="R91" s="1128"/>
      <c r="S91" s="1128"/>
      <c r="T91" s="1128"/>
      <c r="U91" s="1128"/>
      <c r="V91" s="1128"/>
      <c r="W91" s="1128"/>
      <c r="X91" s="1128"/>
      <c r="Y91" s="1128"/>
      <c r="Z91" s="1128"/>
      <c r="AA91" s="1128"/>
      <c r="AB91" s="1128"/>
      <c r="AC91" s="1128"/>
      <c r="AD91" s="1128"/>
      <c r="AE91" s="1128"/>
      <c r="AF91" s="1128"/>
      <c r="AG91" s="1128"/>
      <c r="AH91" s="1128"/>
      <c r="AI91" s="1128"/>
      <c r="AJ91" s="1128"/>
      <c r="AK91" s="1128"/>
      <c r="AL91" s="1128"/>
      <c r="AM91" s="1128"/>
      <c r="AN91" s="1128"/>
      <c r="AO91" s="1128"/>
      <c r="AP91" s="1128"/>
      <c r="AQ91" s="1128"/>
      <c r="AR91" s="1128"/>
      <c r="AS91" s="1128"/>
      <c r="AT91" s="1128"/>
      <c r="AU91" s="1128"/>
      <c r="AV91" s="1128"/>
      <c r="AW91" s="1128"/>
      <c r="AX91" s="1128"/>
      <c r="AY91" s="1128"/>
      <c r="AZ91" s="1128"/>
      <c r="BA91" s="1128"/>
      <c r="BB91" s="1128"/>
      <c r="BC91" s="1128"/>
      <c r="BD91" s="1128"/>
      <c r="BE91" s="1129"/>
    </row>
    <row r="92" spans="1:57" s="136" customFormat="1" ht="20.25" customHeight="1">
      <c r="A92" s="132"/>
      <c r="B92" s="1140" t="s">
        <v>627</v>
      </c>
      <c r="C92" s="1141"/>
      <c r="D92" s="1141"/>
      <c r="E92" s="1141"/>
      <c r="F92" s="1141"/>
      <c r="G92" s="1141"/>
      <c r="H92" s="1141"/>
      <c r="I92" s="1141"/>
      <c r="J92" s="1142"/>
      <c r="K92" s="1121" t="s">
        <v>630</v>
      </c>
      <c r="L92" s="1122"/>
      <c r="M92" s="1122"/>
      <c r="N92" s="1122"/>
      <c r="O92" s="1122"/>
      <c r="P92" s="1122"/>
      <c r="Q92" s="1122"/>
      <c r="R92" s="1122"/>
      <c r="S92" s="1122"/>
      <c r="T92" s="1122"/>
      <c r="U92" s="1122"/>
      <c r="V92" s="1122"/>
      <c r="W92" s="1122"/>
      <c r="X92" s="1122"/>
      <c r="Y92" s="1122"/>
      <c r="Z92" s="1122"/>
      <c r="AA92" s="1122"/>
      <c r="AB92" s="1122"/>
      <c r="AC92" s="1122"/>
      <c r="AD92" s="1122"/>
      <c r="AE92" s="1122"/>
      <c r="AF92" s="1122"/>
      <c r="AG92" s="1122"/>
      <c r="AH92" s="1122"/>
      <c r="AI92" s="1122"/>
      <c r="AJ92" s="1122"/>
      <c r="AK92" s="1122"/>
      <c r="AL92" s="1122"/>
      <c r="AM92" s="1122"/>
      <c r="AN92" s="1122"/>
      <c r="AO92" s="1122"/>
      <c r="AP92" s="1122"/>
      <c r="AQ92" s="1122"/>
      <c r="AR92" s="1122"/>
      <c r="AS92" s="1122"/>
      <c r="AT92" s="1122"/>
      <c r="AU92" s="1122"/>
      <c r="AV92" s="1122"/>
      <c r="AW92" s="1122"/>
      <c r="AX92" s="1122"/>
      <c r="AY92" s="1122"/>
      <c r="AZ92" s="1122"/>
      <c r="BA92" s="1122"/>
      <c r="BB92" s="1122"/>
      <c r="BC92" s="1122"/>
      <c r="BD92" s="1122"/>
      <c r="BE92" s="1123"/>
    </row>
    <row r="93" spans="1:57" s="136" customFormat="1" ht="20.25" customHeight="1">
      <c r="A93" s="132"/>
      <c r="B93" s="1143"/>
      <c r="C93" s="1144"/>
      <c r="D93" s="1144"/>
      <c r="E93" s="1144"/>
      <c r="F93" s="1144"/>
      <c r="G93" s="1144"/>
      <c r="H93" s="1144"/>
      <c r="I93" s="1144"/>
      <c r="J93" s="1145"/>
      <c r="K93" s="1124"/>
      <c r="L93" s="1125"/>
      <c r="M93" s="1125"/>
      <c r="N93" s="1125"/>
      <c r="O93" s="1125"/>
      <c r="P93" s="1125"/>
      <c r="Q93" s="1125"/>
      <c r="R93" s="1125"/>
      <c r="S93" s="1125"/>
      <c r="T93" s="1125"/>
      <c r="U93" s="1125"/>
      <c r="V93" s="1125"/>
      <c r="W93" s="1125"/>
      <c r="X93" s="1125"/>
      <c r="Y93" s="1125"/>
      <c r="Z93" s="1125"/>
      <c r="AA93" s="1125"/>
      <c r="AB93" s="1125"/>
      <c r="AC93" s="1125"/>
      <c r="AD93" s="1125"/>
      <c r="AE93" s="1125"/>
      <c r="AF93" s="1125"/>
      <c r="AG93" s="1125"/>
      <c r="AH93" s="1125"/>
      <c r="AI93" s="1125"/>
      <c r="AJ93" s="1125"/>
      <c r="AK93" s="1125"/>
      <c r="AL93" s="1125"/>
      <c r="AM93" s="1125"/>
      <c r="AN93" s="1125"/>
      <c r="AO93" s="1125"/>
      <c r="AP93" s="1125"/>
      <c r="AQ93" s="1125"/>
      <c r="AR93" s="1125"/>
      <c r="AS93" s="1125"/>
      <c r="AT93" s="1125"/>
      <c r="AU93" s="1125"/>
      <c r="AV93" s="1125"/>
      <c r="AW93" s="1125"/>
      <c r="AX93" s="1125"/>
      <c r="AY93" s="1125"/>
      <c r="AZ93" s="1125"/>
      <c r="BA93" s="1125"/>
      <c r="BB93" s="1125"/>
      <c r="BC93" s="1125"/>
      <c r="BD93" s="1125"/>
      <c r="BE93" s="1126"/>
    </row>
    <row r="94" spans="1:57" s="136" customFormat="1" ht="20.25" customHeight="1">
      <c r="A94" s="132"/>
      <c r="B94" s="1143"/>
      <c r="C94" s="1144"/>
      <c r="D94" s="1144"/>
      <c r="E94" s="1144"/>
      <c r="F94" s="1144"/>
      <c r="G94" s="1144"/>
      <c r="H94" s="1144"/>
      <c r="I94" s="1144"/>
      <c r="J94" s="1145"/>
      <c r="K94" s="1124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1125"/>
      <c r="AE94" s="1125"/>
      <c r="AF94" s="1125"/>
      <c r="AG94" s="1125"/>
      <c r="AH94" s="1125"/>
      <c r="AI94" s="1125"/>
      <c r="AJ94" s="1125"/>
      <c r="AK94" s="1125"/>
      <c r="AL94" s="1125"/>
      <c r="AM94" s="1125"/>
      <c r="AN94" s="1125"/>
      <c r="AO94" s="1125"/>
      <c r="AP94" s="1125"/>
      <c r="AQ94" s="1125"/>
      <c r="AR94" s="1125"/>
      <c r="AS94" s="1125"/>
      <c r="AT94" s="1125"/>
      <c r="AU94" s="1125"/>
      <c r="AV94" s="1125"/>
      <c r="AW94" s="1125"/>
      <c r="AX94" s="1125"/>
      <c r="AY94" s="1125"/>
      <c r="AZ94" s="1125"/>
      <c r="BA94" s="1125"/>
      <c r="BB94" s="1125"/>
      <c r="BC94" s="1125"/>
      <c r="BD94" s="1125"/>
      <c r="BE94" s="1126"/>
    </row>
    <row r="95" spans="1:57" s="136" customFormat="1" ht="47.25" customHeight="1">
      <c r="A95" s="132"/>
      <c r="B95" s="1146"/>
      <c r="C95" s="1147"/>
      <c r="D95" s="1147"/>
      <c r="E95" s="1147"/>
      <c r="F95" s="1147"/>
      <c r="G95" s="1147"/>
      <c r="H95" s="1147"/>
      <c r="I95" s="1147"/>
      <c r="J95" s="1148"/>
      <c r="K95" s="1127"/>
      <c r="L95" s="1128"/>
      <c r="M95" s="1128"/>
      <c r="N95" s="1128"/>
      <c r="O95" s="1128"/>
      <c r="P95" s="1128"/>
      <c r="Q95" s="1128"/>
      <c r="R95" s="1128"/>
      <c r="S95" s="1128"/>
      <c r="T95" s="1128"/>
      <c r="U95" s="1128"/>
      <c r="V95" s="1128"/>
      <c r="W95" s="1128"/>
      <c r="X95" s="1128"/>
      <c r="Y95" s="1128"/>
      <c r="Z95" s="1128"/>
      <c r="AA95" s="1128"/>
      <c r="AB95" s="1128"/>
      <c r="AC95" s="1128"/>
      <c r="AD95" s="1128"/>
      <c r="AE95" s="1128"/>
      <c r="AF95" s="1128"/>
      <c r="AG95" s="1128"/>
      <c r="AH95" s="1128"/>
      <c r="AI95" s="1128"/>
      <c r="AJ95" s="1128"/>
      <c r="AK95" s="1128"/>
      <c r="AL95" s="1128"/>
      <c r="AM95" s="1128"/>
      <c r="AN95" s="1128"/>
      <c r="AO95" s="1128"/>
      <c r="AP95" s="1128"/>
      <c r="AQ95" s="1128"/>
      <c r="AR95" s="1128"/>
      <c r="AS95" s="1128"/>
      <c r="AT95" s="1128"/>
      <c r="AU95" s="1128"/>
      <c r="AV95" s="1128"/>
      <c r="AW95" s="1128"/>
      <c r="AX95" s="1128"/>
      <c r="AY95" s="1128"/>
      <c r="AZ95" s="1128"/>
      <c r="BA95" s="1128"/>
      <c r="BB95" s="1128"/>
      <c r="BC95" s="1128"/>
      <c r="BD95" s="1128"/>
      <c r="BE95" s="1129"/>
    </row>
    <row r="96" spans="1:57" s="136" customFormat="1" ht="20.25" customHeight="1">
      <c r="A96" s="132"/>
      <c r="B96" s="76"/>
      <c r="C96" s="76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7"/>
      <c r="AO96" s="177"/>
      <c r="AP96" s="177"/>
      <c r="AQ96" s="25"/>
      <c r="AR96" s="25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</row>
    <row r="97" spans="1:57" s="136" customFormat="1" ht="20.25" customHeight="1">
      <c r="A97" s="132"/>
      <c r="B97" s="76"/>
      <c r="C97" s="76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7"/>
      <c r="AO97" s="177"/>
      <c r="AP97" s="177"/>
      <c r="AQ97" s="25"/>
      <c r="AR97" s="25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</row>
    <row r="98" spans="1:57" s="136" customFormat="1" ht="20.25" customHeight="1">
      <c r="A98" s="132"/>
      <c r="B98" s="76"/>
      <c r="C98" s="7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25"/>
      <c r="AR98" s="25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</row>
    <row r="99" spans="1:57" s="136" customFormat="1" ht="20.25" customHeight="1">
      <c r="A99" s="132"/>
      <c r="B99" s="76"/>
      <c r="C99" s="76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25"/>
      <c r="AR99" s="25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</row>
    <row r="100" spans="1:57" s="136" customFormat="1" ht="20.25" customHeight="1">
      <c r="A100" s="132"/>
      <c r="B100" s="76"/>
      <c r="C100" s="76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25"/>
      <c r="AR100" s="25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</row>
    <row r="101" spans="1:46" s="136" customFormat="1" ht="20.25" customHeight="1">
      <c r="A101" s="132"/>
      <c r="B101" s="164"/>
      <c r="D101" s="148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</row>
    <row r="102" spans="1:57" s="136" customFormat="1" ht="20.25" customHeight="1">
      <c r="A102" s="132"/>
      <c r="B102" s="76"/>
      <c r="C102" s="7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</row>
    <row r="103" spans="1:57" s="136" customFormat="1" ht="20.25" customHeight="1">
      <c r="A103" s="132"/>
      <c r="B103" s="76"/>
      <c r="C103" s="7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</row>
    <row r="104" spans="1:57" s="136" customFormat="1" ht="20.25" customHeight="1">
      <c r="A104" s="132"/>
      <c r="B104" s="76"/>
      <c r="C104" s="7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</row>
    <row r="105" spans="1:57" s="136" customFormat="1" ht="20.25" customHeight="1">
      <c r="A105" s="132"/>
      <c r="B105" s="76"/>
      <c r="C105" s="76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</row>
    <row r="106" spans="1:57" s="136" customFormat="1" ht="20.25" customHeight="1">
      <c r="A106" s="132"/>
      <c r="B106" s="76"/>
      <c r="C106" s="76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</row>
    <row r="107" spans="1:57" s="136" customFormat="1" ht="20.25" customHeight="1">
      <c r="A107" s="132"/>
      <c r="B107" s="76"/>
      <c r="C107" s="76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</row>
    <row r="108" spans="1:47" s="137" customFormat="1" ht="20.25" customHeight="1">
      <c r="A108" s="132"/>
      <c r="B108" s="164"/>
      <c r="C108" s="136"/>
      <c r="D108" s="148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6"/>
    </row>
    <row r="109" spans="1:47" s="127" customFormat="1" ht="20.25" customHeight="1">
      <c r="A109" s="116"/>
      <c r="B109" s="124"/>
      <c r="C109" s="125"/>
      <c r="D109" s="138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8"/>
    </row>
    <row r="110" spans="1:47" s="127" customFormat="1" ht="20.25" customHeight="1">
      <c r="A110" s="116"/>
      <c r="B110" s="124"/>
      <c r="C110" s="125"/>
      <c r="D110" s="13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8"/>
    </row>
    <row r="111" spans="1:47" s="127" customFormat="1" ht="20.25" customHeight="1">
      <c r="A111" s="116"/>
      <c r="B111" s="124"/>
      <c r="C111" s="125"/>
      <c r="D111" s="138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8"/>
    </row>
    <row r="112" spans="1:47" s="127" customFormat="1" ht="20.25" customHeight="1">
      <c r="A112" s="116"/>
      <c r="B112" s="124"/>
      <c r="C112" s="125"/>
      <c r="D112" s="138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8"/>
    </row>
    <row r="113" spans="1:47" s="127" customFormat="1" ht="20.25" customHeight="1">
      <c r="A113" s="116"/>
      <c r="B113" s="124"/>
      <c r="C113" s="125"/>
      <c r="D113" s="138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8"/>
    </row>
    <row r="114" spans="1:47" s="127" customFormat="1" ht="20.25" customHeight="1">
      <c r="A114" s="116"/>
      <c r="B114" s="124"/>
      <c r="C114" s="125"/>
      <c r="D114" s="138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8"/>
    </row>
    <row r="115" spans="1:47" s="127" customFormat="1" ht="20.25" customHeight="1">
      <c r="A115" s="116"/>
      <c r="B115" s="124"/>
      <c r="C115" s="125"/>
      <c r="D115" s="138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8"/>
    </row>
    <row r="116" spans="1:47" s="127" customFormat="1" ht="20.25" customHeight="1">
      <c r="A116" s="116"/>
      <c r="B116" s="124"/>
      <c r="C116" s="125"/>
      <c r="D116" s="138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8"/>
    </row>
    <row r="117" spans="1:47" s="127" customFormat="1" ht="20.25" customHeight="1">
      <c r="A117" s="116"/>
      <c r="B117" s="124"/>
      <c r="C117" s="125"/>
      <c r="D117" s="138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8"/>
    </row>
    <row r="118" spans="1:47" s="127" customFormat="1" ht="20.25" customHeight="1">
      <c r="A118" s="116"/>
      <c r="B118" s="124"/>
      <c r="C118" s="125"/>
      <c r="D118" s="138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8"/>
    </row>
    <row r="119" spans="1:47" s="127" customFormat="1" ht="20.25" customHeight="1">
      <c r="A119" s="116"/>
      <c r="B119" s="124"/>
      <c r="C119" s="125"/>
      <c r="D119" s="138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8"/>
    </row>
    <row r="120" spans="1:47" s="127" customFormat="1" ht="20.25" customHeight="1">
      <c r="A120" s="116"/>
      <c r="B120" s="124"/>
      <c r="C120" s="125"/>
      <c r="D120" s="138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8"/>
    </row>
    <row r="121" spans="1:47" s="127" customFormat="1" ht="20.25" customHeight="1">
      <c r="A121" s="116"/>
      <c r="B121" s="124"/>
      <c r="C121" s="125"/>
      <c r="D121" s="138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8"/>
    </row>
    <row r="122" spans="1:47" s="127" customFormat="1" ht="20.25" customHeight="1">
      <c r="A122" s="116"/>
      <c r="B122" s="124"/>
      <c r="C122" s="125"/>
      <c r="D122" s="13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8"/>
    </row>
    <row r="123" spans="1:47" s="127" customFormat="1" ht="20.25" customHeight="1">
      <c r="A123" s="116"/>
      <c r="B123" s="124"/>
      <c r="C123" s="125"/>
      <c r="D123" s="138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8"/>
    </row>
    <row r="124" spans="1:47" s="127" customFormat="1" ht="20.25" customHeight="1">
      <c r="A124" s="116"/>
      <c r="B124" s="124"/>
      <c r="C124" s="125"/>
      <c r="D124" s="138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8"/>
    </row>
    <row r="125" spans="1:47" s="127" customFormat="1" ht="20.25" customHeight="1">
      <c r="A125" s="116"/>
      <c r="B125" s="124"/>
      <c r="C125" s="125"/>
      <c r="D125" s="138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8"/>
    </row>
    <row r="126" spans="1:47" s="127" customFormat="1" ht="20.25" customHeight="1">
      <c r="A126" s="116"/>
      <c r="B126" s="124"/>
      <c r="C126" s="125"/>
      <c r="D126" s="138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8"/>
    </row>
    <row r="127" spans="1:47" s="127" customFormat="1" ht="20.25" customHeight="1">
      <c r="A127" s="116"/>
      <c r="B127" s="124"/>
      <c r="C127" s="125"/>
      <c r="D127" s="138" t="s">
        <v>133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8"/>
    </row>
    <row r="128" spans="3:19" ht="20.25" customHeight="1">
      <c r="C128" s="98"/>
      <c r="D128" s="1139" t="s">
        <v>123</v>
      </c>
      <c r="E128" s="1139"/>
      <c r="F128" s="1139"/>
      <c r="G128" s="1139"/>
      <c r="H128" s="1139"/>
      <c r="I128" s="1139"/>
      <c r="J128" s="1139"/>
      <c r="K128" s="1139"/>
      <c r="L128" s="1139"/>
      <c r="M128" s="1139"/>
      <c r="N128" s="1139"/>
      <c r="O128" s="1139"/>
      <c r="P128" s="1139"/>
      <c r="Q128" s="1139"/>
      <c r="R128" s="1139"/>
      <c r="S128" s="1139"/>
    </row>
    <row r="129" spans="3:19" ht="20.25" customHeight="1">
      <c r="C129" s="98"/>
      <c r="D129" s="1139" t="s">
        <v>124</v>
      </c>
      <c r="E129" s="1139"/>
      <c r="F129" s="1139"/>
      <c r="G129" s="1139"/>
      <c r="H129" s="1139"/>
      <c r="I129" s="1139"/>
      <c r="J129" s="1139"/>
      <c r="K129" s="1139"/>
      <c r="L129" s="1139"/>
      <c r="M129" s="1139"/>
      <c r="N129" s="1139"/>
      <c r="O129" s="1139"/>
      <c r="P129" s="1139"/>
      <c r="Q129" s="1139"/>
      <c r="R129" s="1139"/>
      <c r="S129" s="1139"/>
    </row>
    <row r="130" spans="3:19" ht="20.25" customHeight="1">
      <c r="C130" s="98"/>
      <c r="D130" s="1139" t="s">
        <v>125</v>
      </c>
      <c r="E130" s="1139"/>
      <c r="F130" s="1139"/>
      <c r="G130" s="1139"/>
      <c r="H130" s="1139"/>
      <c r="I130" s="1139"/>
      <c r="J130" s="1139"/>
      <c r="K130" s="1139"/>
      <c r="L130" s="1139"/>
      <c r="M130" s="1139"/>
      <c r="N130" s="1139"/>
      <c r="O130" s="1139"/>
      <c r="P130" s="1139"/>
      <c r="Q130" s="1139"/>
      <c r="R130" s="1139"/>
      <c r="S130" s="1139"/>
    </row>
    <row r="131" spans="3:19" ht="20.25" customHeight="1">
      <c r="C131" s="98"/>
      <c r="D131" s="1139" t="s">
        <v>126</v>
      </c>
      <c r="E131" s="1139"/>
      <c r="F131" s="1139"/>
      <c r="G131" s="1139"/>
      <c r="H131" s="1139"/>
      <c r="I131" s="1139"/>
      <c r="J131" s="1139"/>
      <c r="K131" s="1139"/>
      <c r="L131" s="1139"/>
      <c r="M131" s="1139"/>
      <c r="N131" s="1139"/>
      <c r="O131" s="1139"/>
      <c r="P131" s="1139"/>
      <c r="Q131" s="1139"/>
      <c r="R131" s="1139"/>
      <c r="S131" s="1139"/>
    </row>
    <row r="132" spans="3:19" ht="20.25" customHeight="1">
      <c r="C132" s="98"/>
      <c r="D132" s="1139" t="s">
        <v>127</v>
      </c>
      <c r="E132" s="1139"/>
      <c r="F132" s="1139"/>
      <c r="G132" s="1139"/>
      <c r="H132" s="1139"/>
      <c r="I132" s="1139"/>
      <c r="J132" s="1139"/>
      <c r="K132" s="1139"/>
      <c r="L132" s="1139"/>
      <c r="M132" s="1139"/>
      <c r="N132" s="1139"/>
      <c r="O132" s="1139"/>
      <c r="P132" s="1139"/>
      <c r="Q132" s="1139"/>
      <c r="R132" s="1139"/>
      <c r="S132" s="1139"/>
    </row>
    <row r="133" spans="3:19" ht="20.25" customHeight="1">
      <c r="C133" s="98"/>
      <c r="D133" s="1139" t="s">
        <v>128</v>
      </c>
      <c r="E133" s="1139"/>
      <c r="F133" s="1139"/>
      <c r="G133" s="1139"/>
      <c r="H133" s="1139"/>
      <c r="I133" s="1139"/>
      <c r="J133" s="1139"/>
      <c r="K133" s="1139"/>
      <c r="L133" s="1139"/>
      <c r="M133" s="1139"/>
      <c r="N133" s="1139"/>
      <c r="O133" s="1139"/>
      <c r="P133" s="1139"/>
      <c r="Q133" s="1139"/>
      <c r="R133" s="1139"/>
      <c r="S133" s="1139"/>
    </row>
    <row r="134" spans="3:19" ht="20.25" customHeight="1">
      <c r="C134" s="98"/>
      <c r="D134" s="1139" t="s">
        <v>129</v>
      </c>
      <c r="E134" s="1139"/>
      <c r="F134" s="1139"/>
      <c r="G134" s="1139"/>
      <c r="H134" s="1139"/>
      <c r="I134" s="1139"/>
      <c r="J134" s="1139"/>
      <c r="K134" s="1139"/>
      <c r="L134" s="1139"/>
      <c r="M134" s="1139"/>
      <c r="N134" s="1139"/>
      <c r="O134" s="1139"/>
      <c r="P134" s="1139"/>
      <c r="Q134" s="1139"/>
      <c r="R134" s="1139"/>
      <c r="S134" s="1139"/>
    </row>
    <row r="135" spans="3:19" ht="20.25" customHeight="1">
      <c r="C135" s="98"/>
      <c r="D135" s="1139" t="s">
        <v>130</v>
      </c>
      <c r="E135" s="1139"/>
      <c r="F135" s="1139"/>
      <c r="G135" s="1139"/>
      <c r="H135" s="1139"/>
      <c r="I135" s="1139"/>
      <c r="J135" s="1139"/>
      <c r="K135" s="1139"/>
      <c r="L135" s="1139"/>
      <c r="M135" s="1139"/>
      <c r="N135" s="1139"/>
      <c r="O135" s="1139"/>
      <c r="P135" s="1139"/>
      <c r="Q135" s="1139"/>
      <c r="R135" s="1139"/>
      <c r="S135" s="1139"/>
    </row>
    <row r="136" spans="3:19" ht="20.25" customHeight="1">
      <c r="C136" s="98"/>
      <c r="D136" s="1139" t="s">
        <v>131</v>
      </c>
      <c r="E136" s="1139"/>
      <c r="F136" s="1139"/>
      <c r="G136" s="1139"/>
      <c r="H136" s="1139"/>
      <c r="I136" s="1139"/>
      <c r="J136" s="1139"/>
      <c r="K136" s="1139"/>
      <c r="L136" s="1139"/>
      <c r="M136" s="1139"/>
      <c r="N136" s="1139"/>
      <c r="O136" s="1139"/>
      <c r="P136" s="1139"/>
      <c r="Q136" s="1139"/>
      <c r="R136" s="1139"/>
      <c r="S136" s="1139"/>
    </row>
  </sheetData>
  <sheetProtection password="CFBF" sheet="1" insertRows="0" selectLockedCells="1"/>
  <mergeCells count="203">
    <mergeCell ref="AV79:BE81"/>
    <mergeCell ref="AS43:AU45"/>
    <mergeCell ref="T46:X48"/>
    <mergeCell ref="AJ46:AL48"/>
    <mergeCell ref="AJ40:AL42"/>
    <mergeCell ref="T43:X45"/>
    <mergeCell ref="AS46:AU48"/>
    <mergeCell ref="AJ43:AL45"/>
    <mergeCell ref="AS40:AU42"/>
    <mergeCell ref="AS52:AU54"/>
    <mergeCell ref="BV2:CL2"/>
    <mergeCell ref="A1:BF2"/>
    <mergeCell ref="T37:X39"/>
    <mergeCell ref="AJ37:AL39"/>
    <mergeCell ref="AS37:AU39"/>
    <mergeCell ref="AS28:AU30"/>
    <mergeCell ref="T31:X33"/>
    <mergeCell ref="AJ31:AL33"/>
    <mergeCell ref="AJ34:AL36"/>
    <mergeCell ref="AS34:AU36"/>
    <mergeCell ref="AS22:AU24"/>
    <mergeCell ref="Y22:AI24"/>
    <mergeCell ref="AS31:AU33"/>
    <mergeCell ref="T28:X30"/>
    <mergeCell ref="AJ28:AL30"/>
    <mergeCell ref="Y25:AI27"/>
    <mergeCell ref="D128:S128"/>
    <mergeCell ref="D136:S136"/>
    <mergeCell ref="D130:S130"/>
    <mergeCell ref="D135:S135"/>
    <mergeCell ref="D131:S131"/>
    <mergeCell ref="D132:S132"/>
    <mergeCell ref="Y37:AI39"/>
    <mergeCell ref="Y40:AI42"/>
    <mergeCell ref="T34:X36"/>
    <mergeCell ref="T40:X42"/>
    <mergeCell ref="D133:S133"/>
    <mergeCell ref="D134:S134"/>
    <mergeCell ref="B92:J95"/>
    <mergeCell ref="Y43:AI45"/>
    <mergeCell ref="B49:C51"/>
    <mergeCell ref="D129:S129"/>
    <mergeCell ref="D37:S39"/>
    <mergeCell ref="B40:C42"/>
    <mergeCell ref="B34:C36"/>
    <mergeCell ref="D34:S36"/>
    <mergeCell ref="D40:S42"/>
    <mergeCell ref="D46:S48"/>
    <mergeCell ref="B46:C48"/>
    <mergeCell ref="D22:S24"/>
    <mergeCell ref="AV31:BE33"/>
    <mergeCell ref="B31:C33"/>
    <mergeCell ref="D31:S33"/>
    <mergeCell ref="AS25:AU27"/>
    <mergeCell ref="T25:X27"/>
    <mergeCell ref="AJ25:AL27"/>
    <mergeCell ref="AV22:BE24"/>
    <mergeCell ref="AV25:BE27"/>
    <mergeCell ref="AV28:BE30"/>
    <mergeCell ref="B19:C21"/>
    <mergeCell ref="D19:S21"/>
    <mergeCell ref="BV1:CL1"/>
    <mergeCell ref="BZ19:CB21"/>
    <mergeCell ref="T19:X21"/>
    <mergeCell ref="AJ19:AL21"/>
    <mergeCell ref="Y19:AI21"/>
    <mergeCell ref="AV19:BE21"/>
    <mergeCell ref="AS19:AU21"/>
    <mergeCell ref="AS10:AU18"/>
    <mergeCell ref="K88:BE91"/>
    <mergeCell ref="K92:BE95"/>
    <mergeCell ref="AV43:BE45"/>
    <mergeCell ref="AV46:BE48"/>
    <mergeCell ref="Y79:AI81"/>
    <mergeCell ref="B79:X81"/>
    <mergeCell ref="B84:J87"/>
    <mergeCell ref="B88:J91"/>
    <mergeCell ref="D43:S45"/>
    <mergeCell ref="B43:C45"/>
    <mergeCell ref="BZ34:CB36"/>
    <mergeCell ref="K84:BE87"/>
    <mergeCell ref="Y28:AI30"/>
    <mergeCell ref="Y31:AI33"/>
    <mergeCell ref="Y34:AI36"/>
    <mergeCell ref="Y46:AI48"/>
    <mergeCell ref="AJ79:AU81"/>
    <mergeCell ref="D49:S51"/>
    <mergeCell ref="T49:X51"/>
    <mergeCell ref="Y49:AI51"/>
    <mergeCell ref="D28:S30"/>
    <mergeCell ref="B25:C27"/>
    <mergeCell ref="D25:S27"/>
    <mergeCell ref="BZ25:CB27"/>
    <mergeCell ref="BZ28:CB30"/>
    <mergeCell ref="BZ31:CB33"/>
    <mergeCell ref="AP25:AR27"/>
    <mergeCell ref="AP28:AR30"/>
    <mergeCell ref="B22:C24"/>
    <mergeCell ref="BZ40:CB42"/>
    <mergeCell ref="BZ43:CB45"/>
    <mergeCell ref="BZ46:CB48"/>
    <mergeCell ref="AJ8:AR9"/>
    <mergeCell ref="AV40:BE42"/>
    <mergeCell ref="BZ22:CB24"/>
    <mergeCell ref="AV34:BE36"/>
    <mergeCell ref="AV37:BE39"/>
    <mergeCell ref="B28:C30"/>
    <mergeCell ref="BZ37:CB39"/>
    <mergeCell ref="AS49:AU51"/>
    <mergeCell ref="AV49:BE51"/>
    <mergeCell ref="B52:C54"/>
    <mergeCell ref="D52:S54"/>
    <mergeCell ref="T52:X54"/>
    <mergeCell ref="Y52:AI54"/>
    <mergeCell ref="AJ52:AL54"/>
    <mergeCell ref="AJ49:AL51"/>
    <mergeCell ref="B37:C39"/>
    <mergeCell ref="AV52:BE54"/>
    <mergeCell ref="B55:C57"/>
    <mergeCell ref="D55:S57"/>
    <mergeCell ref="T55:X57"/>
    <mergeCell ref="Y55:AI57"/>
    <mergeCell ref="AJ55:AL57"/>
    <mergeCell ref="AS55:AU57"/>
    <mergeCell ref="AV55:BE57"/>
    <mergeCell ref="B58:C60"/>
    <mergeCell ref="D58:S60"/>
    <mergeCell ref="T58:X60"/>
    <mergeCell ref="Y58:AI60"/>
    <mergeCell ref="AJ58:AL60"/>
    <mergeCell ref="AV58:BE60"/>
    <mergeCell ref="AS58:AU60"/>
    <mergeCell ref="B61:C63"/>
    <mergeCell ref="D61:S63"/>
    <mergeCell ref="T61:X63"/>
    <mergeCell ref="Y61:AI63"/>
    <mergeCell ref="AJ61:AL63"/>
    <mergeCell ref="B64:C66"/>
    <mergeCell ref="D64:S66"/>
    <mergeCell ref="T64:X66"/>
    <mergeCell ref="Y64:AI66"/>
    <mergeCell ref="AJ64:AL66"/>
    <mergeCell ref="AJ67:AL69"/>
    <mergeCell ref="AS64:AU66"/>
    <mergeCell ref="AV64:BE66"/>
    <mergeCell ref="AS61:AU63"/>
    <mergeCell ref="AV61:BE63"/>
    <mergeCell ref="AP67:AR69"/>
    <mergeCell ref="AP64:AR66"/>
    <mergeCell ref="AV70:BE72"/>
    <mergeCell ref="AS67:AU69"/>
    <mergeCell ref="AV67:BE69"/>
    <mergeCell ref="AP70:AR72"/>
    <mergeCell ref="B70:C72"/>
    <mergeCell ref="D70:S72"/>
    <mergeCell ref="T70:X72"/>
    <mergeCell ref="Y70:AI72"/>
    <mergeCell ref="AJ70:AL72"/>
    <mergeCell ref="Y67:AI69"/>
    <mergeCell ref="AP73:AR75"/>
    <mergeCell ref="AP76:AR78"/>
    <mergeCell ref="AS70:AU72"/>
    <mergeCell ref="AS73:AU75"/>
    <mergeCell ref="AP46:AR48"/>
    <mergeCell ref="AP49:AR51"/>
    <mergeCell ref="AP52:AR54"/>
    <mergeCell ref="AP55:AR57"/>
    <mergeCell ref="AP58:AR60"/>
    <mergeCell ref="AP61:AR63"/>
    <mergeCell ref="B76:C78"/>
    <mergeCell ref="D76:S78"/>
    <mergeCell ref="T76:X78"/>
    <mergeCell ref="Y76:AI78"/>
    <mergeCell ref="AJ76:AL78"/>
    <mergeCell ref="B73:C75"/>
    <mergeCell ref="AV10:BE18"/>
    <mergeCell ref="Y10:AI18"/>
    <mergeCell ref="AS76:AU78"/>
    <mergeCell ref="AV76:BE78"/>
    <mergeCell ref="AP31:AR33"/>
    <mergeCell ref="AP34:AR36"/>
    <mergeCell ref="AP37:AR39"/>
    <mergeCell ref="AP40:AR42"/>
    <mergeCell ref="AP43:AR45"/>
    <mergeCell ref="AV73:BE75"/>
    <mergeCell ref="D10:S18"/>
    <mergeCell ref="B10:C18"/>
    <mergeCell ref="AM19:AO78"/>
    <mergeCell ref="D73:S75"/>
    <mergeCell ref="T73:X75"/>
    <mergeCell ref="Y73:AI75"/>
    <mergeCell ref="AJ73:AL75"/>
    <mergeCell ref="B67:C69"/>
    <mergeCell ref="D67:S69"/>
    <mergeCell ref="T67:X69"/>
    <mergeCell ref="T10:X18"/>
    <mergeCell ref="AM10:AO18"/>
    <mergeCell ref="AP10:AR18"/>
    <mergeCell ref="AJ10:AL18"/>
    <mergeCell ref="AP19:AR21"/>
    <mergeCell ref="AP22:AR24"/>
    <mergeCell ref="T22:X24"/>
    <mergeCell ref="AJ22:AL24"/>
  </mergeCells>
  <conditionalFormatting sqref="AS102:BE104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AV79:BE81">
    <cfRule type="cellIs" priority="1" dxfId="1" operator="lessThan" stopIfTrue="1">
      <formula>5000</formula>
    </cfRule>
    <cfRule type="cellIs" priority="2" dxfId="0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63">
      <selection activeCell="AC101" sqref="AC101:AP104"/>
    </sheetView>
  </sheetViews>
  <sheetFormatPr defaultColWidth="3.8515625" defaultRowHeight="20.25" customHeight="1"/>
  <cols>
    <col min="1" max="48" width="3.8515625" style="82" customWidth="1"/>
    <col min="49" max="49" width="5.00390625" style="82" customWidth="1"/>
    <col min="50" max="54" width="3.8515625" style="82" customWidth="1"/>
    <col min="55" max="55" width="4.7109375" style="82" customWidth="1"/>
    <col min="56" max="56" width="3.8515625" style="82" customWidth="1"/>
    <col min="57" max="57" width="3.8515625" style="80" customWidth="1"/>
    <col min="58" max="60" width="3.8515625" style="82" customWidth="1"/>
    <col min="61" max="61" width="5.57421875" style="82" customWidth="1"/>
    <col min="62" max="65" width="3.8515625" style="82" customWidth="1"/>
    <col min="66" max="16384" width="3.8515625" style="82" customWidth="1"/>
  </cols>
  <sheetData>
    <row r="1" spans="1:67" s="104" customFormat="1" ht="23.25" customHeight="1">
      <c r="A1" s="768" t="s">
        <v>198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  <c r="BF1" s="768"/>
      <c r="BG1" s="768"/>
      <c r="BH1" s="768"/>
      <c r="BI1" s="768"/>
      <c r="BJ1" s="768"/>
      <c r="BK1" s="768"/>
      <c r="BL1" s="768"/>
      <c r="BM1" s="768"/>
      <c r="BN1" s="768"/>
      <c r="BO1" s="103"/>
    </row>
    <row r="2" spans="1:67" s="104" customFormat="1" ht="23.25" customHeight="1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103"/>
    </row>
    <row r="3" spans="1:2" s="1" customFormat="1" ht="20.25" customHeight="1">
      <c r="A3" s="82"/>
      <c r="B3" s="82"/>
    </row>
    <row r="4" spans="1:76" s="39" customFormat="1" ht="20.25" customHeight="1">
      <c r="A4" s="105" t="s">
        <v>559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69"/>
      <c r="AL4" s="69"/>
      <c r="AM4" s="108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X4" s="109"/>
    </row>
    <row r="5" spans="1:76" s="39" customFormat="1" ht="20.25" customHeight="1">
      <c r="A5" s="162"/>
      <c r="B5" s="17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109"/>
      <c r="AL5" s="109"/>
      <c r="AM5" s="180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X5" s="109"/>
    </row>
    <row r="6" spans="1:57" s="39" customFormat="1" ht="20.25" customHeight="1">
      <c r="A6" s="143"/>
      <c r="B6" s="181" t="s">
        <v>519</v>
      </c>
      <c r="C6" s="109"/>
      <c r="D6" s="109"/>
      <c r="E6" s="109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BE6" s="180"/>
    </row>
    <row r="7" spans="1:57" s="127" customFormat="1" ht="20.25" customHeight="1">
      <c r="A7" s="116"/>
      <c r="B7" s="124"/>
      <c r="C7" s="125"/>
      <c r="D7" s="125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BE7" s="128"/>
    </row>
    <row r="8" spans="1:65" s="39" customFormat="1" ht="20.25" customHeight="1">
      <c r="A8" s="143"/>
      <c r="B8" s="957"/>
      <c r="C8" s="957"/>
      <c r="D8" s="1261" t="s">
        <v>134</v>
      </c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1"/>
      <c r="AC8" s="1261"/>
      <c r="AD8" s="1261"/>
      <c r="AE8" s="1261"/>
      <c r="AF8" s="1261"/>
      <c r="AG8" s="1261"/>
      <c r="AH8" s="1261"/>
      <c r="AI8" s="1261" t="s">
        <v>563</v>
      </c>
      <c r="AJ8" s="1261" t="s">
        <v>135</v>
      </c>
      <c r="AK8" s="1261" t="s">
        <v>135</v>
      </c>
      <c r="AL8" s="1261" t="s">
        <v>135</v>
      </c>
      <c r="AM8" s="1261" t="s">
        <v>135</v>
      </c>
      <c r="AN8" s="1261" t="s">
        <v>135</v>
      </c>
      <c r="AO8" s="1261" t="s">
        <v>135</v>
      </c>
      <c r="AP8" s="1261" t="s">
        <v>135</v>
      </c>
      <c r="AQ8" s="1261" t="s">
        <v>135</v>
      </c>
      <c r="AR8" s="1261" t="s">
        <v>135</v>
      </c>
      <c r="AS8" s="1261" t="s">
        <v>135</v>
      </c>
      <c r="AT8" s="1261" t="s">
        <v>135</v>
      </c>
      <c r="AU8" s="1261" t="s">
        <v>135</v>
      </c>
      <c r="AV8" s="1261" t="s">
        <v>135</v>
      </c>
      <c r="AW8" s="1261" t="s">
        <v>135</v>
      </c>
      <c r="AX8" s="1261" t="s">
        <v>135</v>
      </c>
      <c r="AY8" s="1261" t="s">
        <v>135</v>
      </c>
      <c r="AZ8" s="1261" t="s">
        <v>135</v>
      </c>
      <c r="BA8" s="1261" t="s">
        <v>136</v>
      </c>
      <c r="BB8" s="1261"/>
      <c r="BC8" s="1261"/>
      <c r="BD8" s="875" t="s">
        <v>137</v>
      </c>
      <c r="BE8" s="875"/>
      <c r="BF8" s="875"/>
      <c r="BG8" s="875"/>
      <c r="BH8" s="875"/>
      <c r="BI8" s="875"/>
      <c r="BJ8" s="875"/>
      <c r="BK8" s="875"/>
      <c r="BL8" s="875"/>
      <c r="BM8" s="875"/>
    </row>
    <row r="9" spans="1:65" s="39" customFormat="1" ht="20.25" customHeight="1">
      <c r="A9" s="143"/>
      <c r="B9" s="957"/>
      <c r="C9" s="957"/>
      <c r="D9" s="1261"/>
      <c r="E9" s="1261"/>
      <c r="F9" s="1261"/>
      <c r="G9" s="1261"/>
      <c r="H9" s="1261"/>
      <c r="I9" s="1261"/>
      <c r="J9" s="1261"/>
      <c r="K9" s="1261"/>
      <c r="L9" s="1261"/>
      <c r="M9" s="1261"/>
      <c r="N9" s="1261"/>
      <c r="O9" s="1261"/>
      <c r="P9" s="1261"/>
      <c r="Q9" s="1261"/>
      <c r="R9" s="1261"/>
      <c r="S9" s="1261"/>
      <c r="T9" s="1261"/>
      <c r="U9" s="1261"/>
      <c r="V9" s="1261"/>
      <c r="W9" s="1261"/>
      <c r="X9" s="1261"/>
      <c r="Y9" s="1261"/>
      <c r="Z9" s="1261"/>
      <c r="AA9" s="1261"/>
      <c r="AB9" s="1261"/>
      <c r="AC9" s="1261"/>
      <c r="AD9" s="1261"/>
      <c r="AE9" s="1261"/>
      <c r="AF9" s="1261"/>
      <c r="AG9" s="1261"/>
      <c r="AH9" s="1261"/>
      <c r="AI9" s="1261"/>
      <c r="AJ9" s="1261"/>
      <c r="AK9" s="1261"/>
      <c r="AL9" s="1261"/>
      <c r="AM9" s="1261"/>
      <c r="AN9" s="1261"/>
      <c r="AO9" s="1261"/>
      <c r="AP9" s="1261"/>
      <c r="AQ9" s="1261"/>
      <c r="AR9" s="1261"/>
      <c r="AS9" s="1261"/>
      <c r="AT9" s="1261"/>
      <c r="AU9" s="1261"/>
      <c r="AV9" s="1261"/>
      <c r="AW9" s="1261"/>
      <c r="AX9" s="1261"/>
      <c r="AY9" s="1261"/>
      <c r="AZ9" s="1261"/>
      <c r="BA9" s="1261"/>
      <c r="BB9" s="1261"/>
      <c r="BC9" s="1261"/>
      <c r="BD9" s="875"/>
      <c r="BE9" s="875"/>
      <c r="BF9" s="875"/>
      <c r="BG9" s="875"/>
      <c r="BH9" s="875"/>
      <c r="BI9" s="875"/>
      <c r="BJ9" s="875"/>
      <c r="BK9" s="875"/>
      <c r="BL9" s="875"/>
      <c r="BM9" s="875"/>
    </row>
    <row r="10" spans="1:65" s="39" customFormat="1" ht="20.25" customHeight="1">
      <c r="A10" s="143"/>
      <c r="B10" s="957"/>
      <c r="C10" s="957"/>
      <c r="D10" s="1261"/>
      <c r="E10" s="1261"/>
      <c r="F10" s="1261"/>
      <c r="G10" s="1261"/>
      <c r="H10" s="1261"/>
      <c r="I10" s="1261"/>
      <c r="J10" s="1261"/>
      <c r="K10" s="1261"/>
      <c r="L10" s="1261"/>
      <c r="M10" s="1261"/>
      <c r="N10" s="1261"/>
      <c r="O10" s="1261"/>
      <c r="P10" s="1261"/>
      <c r="Q10" s="1261"/>
      <c r="R10" s="1261"/>
      <c r="S10" s="1261"/>
      <c r="T10" s="1261"/>
      <c r="U10" s="1261"/>
      <c r="V10" s="1261"/>
      <c r="W10" s="1261"/>
      <c r="X10" s="1261"/>
      <c r="Y10" s="1261"/>
      <c r="Z10" s="1261"/>
      <c r="AA10" s="1261"/>
      <c r="AB10" s="1261"/>
      <c r="AC10" s="1261"/>
      <c r="AD10" s="1261"/>
      <c r="AE10" s="1261"/>
      <c r="AF10" s="1261"/>
      <c r="AG10" s="1261"/>
      <c r="AH10" s="1261"/>
      <c r="AI10" s="1261" t="s">
        <v>135</v>
      </c>
      <c r="AJ10" s="1261" t="s">
        <v>135</v>
      </c>
      <c r="AK10" s="1261" t="s">
        <v>135</v>
      </c>
      <c r="AL10" s="1261" t="s">
        <v>135</v>
      </c>
      <c r="AM10" s="1261" t="s">
        <v>135</v>
      </c>
      <c r="AN10" s="1261" t="s">
        <v>135</v>
      </c>
      <c r="AO10" s="1261" t="s">
        <v>135</v>
      </c>
      <c r="AP10" s="1261" t="s">
        <v>135</v>
      </c>
      <c r="AQ10" s="1261" t="s">
        <v>135</v>
      </c>
      <c r="AR10" s="1261" t="s">
        <v>135</v>
      </c>
      <c r="AS10" s="1261" t="s">
        <v>135</v>
      </c>
      <c r="AT10" s="1261" t="s">
        <v>135</v>
      </c>
      <c r="AU10" s="1261" t="s">
        <v>135</v>
      </c>
      <c r="AV10" s="1261" t="s">
        <v>135</v>
      </c>
      <c r="AW10" s="1261" t="s">
        <v>135</v>
      </c>
      <c r="AX10" s="1261" t="s">
        <v>135</v>
      </c>
      <c r="AY10" s="1261" t="s">
        <v>135</v>
      </c>
      <c r="AZ10" s="1261" t="s">
        <v>135</v>
      </c>
      <c r="BA10" s="1261"/>
      <c r="BB10" s="1261"/>
      <c r="BC10" s="1261"/>
      <c r="BD10" s="875"/>
      <c r="BE10" s="875"/>
      <c r="BF10" s="875"/>
      <c r="BG10" s="875"/>
      <c r="BH10" s="875"/>
      <c r="BI10" s="875"/>
      <c r="BJ10" s="875"/>
      <c r="BK10" s="875"/>
      <c r="BL10" s="875"/>
      <c r="BM10" s="875"/>
    </row>
    <row r="11" spans="1:65" s="39" customFormat="1" ht="20.25" customHeight="1">
      <c r="A11" s="143"/>
      <c r="B11" s="957"/>
      <c r="C11" s="957"/>
      <c r="D11" s="1261"/>
      <c r="E11" s="1261"/>
      <c r="F11" s="1261"/>
      <c r="G11" s="1261"/>
      <c r="H11" s="1261"/>
      <c r="I11" s="1261"/>
      <c r="J11" s="1261"/>
      <c r="K11" s="1261"/>
      <c r="L11" s="1261"/>
      <c r="M11" s="1261"/>
      <c r="N11" s="1261"/>
      <c r="O11" s="1261"/>
      <c r="P11" s="1261"/>
      <c r="Q11" s="1261"/>
      <c r="R11" s="1261"/>
      <c r="S11" s="1261"/>
      <c r="T11" s="1261"/>
      <c r="U11" s="1261"/>
      <c r="V11" s="1261"/>
      <c r="W11" s="1261"/>
      <c r="X11" s="1261"/>
      <c r="Y11" s="1261"/>
      <c r="Z11" s="1261"/>
      <c r="AA11" s="1261"/>
      <c r="AB11" s="1261"/>
      <c r="AC11" s="1261"/>
      <c r="AD11" s="1261"/>
      <c r="AE11" s="1261"/>
      <c r="AF11" s="1261"/>
      <c r="AG11" s="1261"/>
      <c r="AH11" s="1261"/>
      <c r="AI11" s="1261" t="s">
        <v>135</v>
      </c>
      <c r="AJ11" s="1261" t="s">
        <v>135</v>
      </c>
      <c r="AK11" s="1261" t="s">
        <v>135</v>
      </c>
      <c r="AL11" s="1261" t="s">
        <v>135</v>
      </c>
      <c r="AM11" s="1261" t="s">
        <v>135</v>
      </c>
      <c r="AN11" s="1261" t="s">
        <v>135</v>
      </c>
      <c r="AO11" s="1261" t="s">
        <v>135</v>
      </c>
      <c r="AP11" s="1261" t="s">
        <v>135</v>
      </c>
      <c r="AQ11" s="1261" t="s">
        <v>135</v>
      </c>
      <c r="AR11" s="1261" t="s">
        <v>135</v>
      </c>
      <c r="AS11" s="1261" t="s">
        <v>135</v>
      </c>
      <c r="AT11" s="1261" t="s">
        <v>135</v>
      </c>
      <c r="AU11" s="1261" t="s">
        <v>135</v>
      </c>
      <c r="AV11" s="1261" t="s">
        <v>135</v>
      </c>
      <c r="AW11" s="1261" t="s">
        <v>135</v>
      </c>
      <c r="AX11" s="1261" t="s">
        <v>135</v>
      </c>
      <c r="AY11" s="1261" t="s">
        <v>135</v>
      </c>
      <c r="AZ11" s="1261" t="s">
        <v>135</v>
      </c>
      <c r="BA11" s="1261"/>
      <c r="BB11" s="1261"/>
      <c r="BC11" s="1261"/>
      <c r="BD11" s="875"/>
      <c r="BE11" s="875"/>
      <c r="BF11" s="875"/>
      <c r="BG11" s="875"/>
      <c r="BH11" s="875"/>
      <c r="BI11" s="875"/>
      <c r="BJ11" s="875"/>
      <c r="BK11" s="875"/>
      <c r="BL11" s="875"/>
      <c r="BM11" s="875"/>
    </row>
    <row r="12" spans="1:65" s="127" customFormat="1" ht="20.25" customHeight="1">
      <c r="A12" s="116"/>
      <c r="B12" s="845" t="s">
        <v>145</v>
      </c>
      <c r="C12" s="845"/>
      <c r="D12" s="1259" t="s">
        <v>556</v>
      </c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1259"/>
      <c r="AG12" s="1259"/>
      <c r="AH12" s="1259"/>
      <c r="AI12" s="1208"/>
      <c r="AJ12" s="1208"/>
      <c r="AK12" s="1208"/>
      <c r="AL12" s="1208"/>
      <c r="AM12" s="1208"/>
      <c r="AN12" s="1208"/>
      <c r="AO12" s="1208"/>
      <c r="AP12" s="1208"/>
      <c r="AQ12" s="1208"/>
      <c r="AR12" s="1208"/>
      <c r="AS12" s="1208"/>
      <c r="AT12" s="1208"/>
      <c r="AU12" s="1208"/>
      <c r="AV12" s="1208"/>
      <c r="AW12" s="1208"/>
      <c r="AX12" s="1208"/>
      <c r="AY12" s="1208"/>
      <c r="AZ12" s="1208"/>
      <c r="BA12" s="1209" t="s">
        <v>676</v>
      </c>
      <c r="BB12" s="1209">
        <v>30</v>
      </c>
      <c r="BC12" s="1209">
        <v>30</v>
      </c>
      <c r="BD12" s="1262">
        <f>AI12/BA12</f>
        <v>0</v>
      </c>
      <c r="BE12" s="1262"/>
      <c r="BF12" s="1262"/>
      <c r="BG12" s="1262"/>
      <c r="BH12" s="1262"/>
      <c r="BI12" s="1262"/>
      <c r="BJ12" s="1262"/>
      <c r="BK12" s="1262"/>
      <c r="BL12" s="1262"/>
      <c r="BM12" s="1262"/>
    </row>
    <row r="13" spans="1:65" s="127" customFormat="1" ht="20.25" customHeight="1">
      <c r="A13" s="116"/>
      <c r="B13" s="845"/>
      <c r="C13" s="845"/>
      <c r="D13" s="1259"/>
      <c r="E13" s="1259"/>
      <c r="F13" s="1259"/>
      <c r="G13" s="1259"/>
      <c r="H13" s="1259"/>
      <c r="I13" s="1259"/>
      <c r="J13" s="1259"/>
      <c r="K13" s="1259"/>
      <c r="L13" s="1259"/>
      <c r="M13" s="1259"/>
      <c r="N13" s="1259"/>
      <c r="O13" s="1259"/>
      <c r="P13" s="1259"/>
      <c r="Q13" s="1259"/>
      <c r="R13" s="1259"/>
      <c r="S13" s="1259"/>
      <c r="T13" s="1259"/>
      <c r="U13" s="1259"/>
      <c r="V13" s="1259"/>
      <c r="W13" s="1259"/>
      <c r="X13" s="1259"/>
      <c r="Y13" s="1259"/>
      <c r="Z13" s="1259"/>
      <c r="AA13" s="1259"/>
      <c r="AB13" s="1259"/>
      <c r="AC13" s="1259"/>
      <c r="AD13" s="1259"/>
      <c r="AE13" s="1259"/>
      <c r="AF13" s="1259"/>
      <c r="AG13" s="1259"/>
      <c r="AH13" s="1259"/>
      <c r="AI13" s="1208"/>
      <c r="AJ13" s="1208"/>
      <c r="AK13" s="1208"/>
      <c r="AL13" s="1208"/>
      <c r="AM13" s="1208"/>
      <c r="AN13" s="1208"/>
      <c r="AO13" s="1208"/>
      <c r="AP13" s="1208"/>
      <c r="AQ13" s="1208"/>
      <c r="AR13" s="1208"/>
      <c r="AS13" s="1208"/>
      <c r="AT13" s="1208"/>
      <c r="AU13" s="1208"/>
      <c r="AV13" s="1208"/>
      <c r="AW13" s="1208"/>
      <c r="AX13" s="1208"/>
      <c r="AY13" s="1208"/>
      <c r="AZ13" s="1208"/>
      <c r="BA13" s="1209">
        <v>10</v>
      </c>
      <c r="BB13" s="1209">
        <v>10</v>
      </c>
      <c r="BC13" s="1209">
        <v>10</v>
      </c>
      <c r="BD13" s="1262"/>
      <c r="BE13" s="1262"/>
      <c r="BF13" s="1262"/>
      <c r="BG13" s="1262"/>
      <c r="BH13" s="1262"/>
      <c r="BI13" s="1262"/>
      <c r="BJ13" s="1262"/>
      <c r="BK13" s="1262"/>
      <c r="BL13" s="1262"/>
      <c r="BM13" s="1262"/>
    </row>
    <row r="14" spans="1:65" s="127" customFormat="1" ht="20.25" customHeight="1">
      <c r="A14" s="116"/>
      <c r="B14" s="845"/>
      <c r="C14" s="845"/>
      <c r="D14" s="1259"/>
      <c r="E14" s="1259"/>
      <c r="F14" s="1259"/>
      <c r="G14" s="1259"/>
      <c r="H14" s="1259"/>
      <c r="I14" s="1259"/>
      <c r="J14" s="1259"/>
      <c r="K14" s="1259"/>
      <c r="L14" s="1259"/>
      <c r="M14" s="1259"/>
      <c r="N14" s="1259"/>
      <c r="O14" s="1259"/>
      <c r="P14" s="1259"/>
      <c r="Q14" s="1259"/>
      <c r="R14" s="1259"/>
      <c r="S14" s="1259"/>
      <c r="T14" s="1259"/>
      <c r="U14" s="1259"/>
      <c r="V14" s="1259"/>
      <c r="W14" s="1259"/>
      <c r="X14" s="1259"/>
      <c r="Y14" s="1259"/>
      <c r="Z14" s="1259"/>
      <c r="AA14" s="1259"/>
      <c r="AB14" s="1259"/>
      <c r="AC14" s="1259"/>
      <c r="AD14" s="1259"/>
      <c r="AE14" s="1259"/>
      <c r="AF14" s="1259"/>
      <c r="AG14" s="1259"/>
      <c r="AH14" s="1259"/>
      <c r="AI14" s="1208"/>
      <c r="AJ14" s="1208"/>
      <c r="AK14" s="1208"/>
      <c r="AL14" s="1208"/>
      <c r="AM14" s="1208"/>
      <c r="AN14" s="1208"/>
      <c r="AO14" s="1208"/>
      <c r="AP14" s="1208"/>
      <c r="AQ14" s="1208"/>
      <c r="AR14" s="1208"/>
      <c r="AS14" s="1208"/>
      <c r="AT14" s="1208"/>
      <c r="AU14" s="1208"/>
      <c r="AV14" s="1208"/>
      <c r="AW14" s="1208"/>
      <c r="AX14" s="1208"/>
      <c r="AY14" s="1208"/>
      <c r="AZ14" s="1208"/>
      <c r="BA14" s="1209">
        <v>30</v>
      </c>
      <c r="BB14" s="1209">
        <v>30</v>
      </c>
      <c r="BC14" s="1209">
        <v>30</v>
      </c>
      <c r="BD14" s="1262"/>
      <c r="BE14" s="1262"/>
      <c r="BF14" s="1262"/>
      <c r="BG14" s="1262"/>
      <c r="BH14" s="1262"/>
      <c r="BI14" s="1262"/>
      <c r="BJ14" s="1262"/>
      <c r="BK14" s="1262"/>
      <c r="BL14" s="1262"/>
      <c r="BM14" s="1262"/>
    </row>
    <row r="15" spans="1:65" s="127" customFormat="1" ht="20.25" customHeight="1">
      <c r="A15" s="116"/>
      <c r="B15" s="845" t="s">
        <v>146</v>
      </c>
      <c r="C15" s="845"/>
      <c r="D15" s="1259" t="s">
        <v>557</v>
      </c>
      <c r="E15" s="1259"/>
      <c r="F15" s="1259"/>
      <c r="G15" s="1259"/>
      <c r="H15" s="1259"/>
      <c r="I15" s="1259"/>
      <c r="J15" s="1259"/>
      <c r="K15" s="1259"/>
      <c r="L15" s="1259"/>
      <c r="M15" s="1259"/>
      <c r="N15" s="1259"/>
      <c r="O15" s="1259"/>
      <c r="P15" s="1259"/>
      <c r="Q15" s="1259"/>
      <c r="R15" s="1259"/>
      <c r="S15" s="1259"/>
      <c r="T15" s="1259"/>
      <c r="U15" s="1259"/>
      <c r="V15" s="1259"/>
      <c r="W15" s="1259"/>
      <c r="X15" s="1259"/>
      <c r="Y15" s="1259"/>
      <c r="Z15" s="1259"/>
      <c r="AA15" s="1259"/>
      <c r="AB15" s="1259"/>
      <c r="AC15" s="1259"/>
      <c r="AD15" s="1259"/>
      <c r="AE15" s="1259"/>
      <c r="AF15" s="1259"/>
      <c r="AG15" s="1259"/>
      <c r="AH15" s="1259"/>
      <c r="AI15" s="1208"/>
      <c r="AJ15" s="1208"/>
      <c r="AK15" s="1208"/>
      <c r="AL15" s="1208"/>
      <c r="AM15" s="1208"/>
      <c r="AN15" s="1208"/>
      <c r="AO15" s="1208"/>
      <c r="AP15" s="1208"/>
      <c r="AQ15" s="1208"/>
      <c r="AR15" s="1208"/>
      <c r="AS15" s="1208"/>
      <c r="AT15" s="1208"/>
      <c r="AU15" s="1208"/>
      <c r="AV15" s="1208"/>
      <c r="AW15" s="1208"/>
      <c r="AX15" s="1208"/>
      <c r="AY15" s="1208"/>
      <c r="AZ15" s="1208"/>
      <c r="BA15" s="1209">
        <v>10</v>
      </c>
      <c r="BB15" s="1209">
        <v>10</v>
      </c>
      <c r="BC15" s="1209">
        <v>10</v>
      </c>
      <c r="BD15" s="1262">
        <f>AI15/BA15</f>
        <v>0</v>
      </c>
      <c r="BE15" s="1262"/>
      <c r="BF15" s="1262"/>
      <c r="BG15" s="1262"/>
      <c r="BH15" s="1262"/>
      <c r="BI15" s="1262"/>
      <c r="BJ15" s="1262"/>
      <c r="BK15" s="1262"/>
      <c r="BL15" s="1262"/>
      <c r="BM15" s="1262"/>
    </row>
    <row r="16" spans="1:65" s="127" customFormat="1" ht="20.25" customHeight="1">
      <c r="A16" s="116"/>
      <c r="B16" s="845"/>
      <c r="C16" s="845"/>
      <c r="D16" s="1259"/>
      <c r="E16" s="1259"/>
      <c r="F16" s="1259"/>
      <c r="G16" s="1259"/>
      <c r="H16" s="1259"/>
      <c r="I16" s="1259"/>
      <c r="J16" s="1259"/>
      <c r="K16" s="1259"/>
      <c r="L16" s="1259"/>
      <c r="M16" s="1259"/>
      <c r="N16" s="1259"/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59"/>
      <c r="AC16" s="1259"/>
      <c r="AD16" s="1259"/>
      <c r="AE16" s="1259"/>
      <c r="AF16" s="1259"/>
      <c r="AG16" s="1259"/>
      <c r="AH16" s="1259"/>
      <c r="AI16" s="1208"/>
      <c r="AJ16" s="1208"/>
      <c r="AK16" s="1208"/>
      <c r="AL16" s="1208"/>
      <c r="AM16" s="1208"/>
      <c r="AN16" s="1208"/>
      <c r="AO16" s="1208"/>
      <c r="AP16" s="1208"/>
      <c r="AQ16" s="1208"/>
      <c r="AR16" s="1208"/>
      <c r="AS16" s="1208"/>
      <c r="AT16" s="1208"/>
      <c r="AU16" s="1208"/>
      <c r="AV16" s="1208"/>
      <c r="AW16" s="1208"/>
      <c r="AX16" s="1208"/>
      <c r="AY16" s="1208"/>
      <c r="AZ16" s="1208"/>
      <c r="BA16" s="1209">
        <v>30</v>
      </c>
      <c r="BB16" s="1209">
        <v>30</v>
      </c>
      <c r="BC16" s="1209">
        <v>30</v>
      </c>
      <c r="BD16" s="1262"/>
      <c r="BE16" s="1262"/>
      <c r="BF16" s="1262"/>
      <c r="BG16" s="1262"/>
      <c r="BH16" s="1262"/>
      <c r="BI16" s="1262"/>
      <c r="BJ16" s="1262"/>
      <c r="BK16" s="1262"/>
      <c r="BL16" s="1262"/>
      <c r="BM16" s="1262"/>
    </row>
    <row r="17" spans="1:65" s="127" customFormat="1" ht="20.25" customHeight="1">
      <c r="A17" s="116"/>
      <c r="B17" s="845"/>
      <c r="C17" s="845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59"/>
      <c r="AI17" s="1208"/>
      <c r="AJ17" s="1208"/>
      <c r="AK17" s="1208"/>
      <c r="AL17" s="1208"/>
      <c r="AM17" s="1208"/>
      <c r="AN17" s="1208"/>
      <c r="AO17" s="1208"/>
      <c r="AP17" s="1208"/>
      <c r="AQ17" s="1208"/>
      <c r="AR17" s="1208"/>
      <c r="AS17" s="1208"/>
      <c r="AT17" s="1208"/>
      <c r="AU17" s="1208"/>
      <c r="AV17" s="1208"/>
      <c r="AW17" s="1208"/>
      <c r="AX17" s="1208"/>
      <c r="AY17" s="1208"/>
      <c r="AZ17" s="1208"/>
      <c r="BA17" s="1209">
        <v>10</v>
      </c>
      <c r="BB17" s="1209">
        <v>10</v>
      </c>
      <c r="BC17" s="1209">
        <v>10</v>
      </c>
      <c r="BD17" s="1262"/>
      <c r="BE17" s="1262"/>
      <c r="BF17" s="1262"/>
      <c r="BG17" s="1262"/>
      <c r="BH17" s="1262"/>
      <c r="BI17" s="1262"/>
      <c r="BJ17" s="1262"/>
      <c r="BK17" s="1262"/>
      <c r="BL17" s="1262"/>
      <c r="BM17" s="1262"/>
    </row>
    <row r="18" spans="1:65" s="127" customFormat="1" ht="20.25" customHeight="1">
      <c r="A18" s="116"/>
      <c r="B18" s="845" t="s">
        <v>147</v>
      </c>
      <c r="C18" s="845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1260"/>
      <c r="T18" s="1260"/>
      <c r="U18" s="1260"/>
      <c r="V18" s="1260"/>
      <c r="W18" s="1260"/>
      <c r="X18" s="1260"/>
      <c r="Y18" s="1260"/>
      <c r="Z18" s="1260"/>
      <c r="AA18" s="1260"/>
      <c r="AB18" s="1260"/>
      <c r="AC18" s="1260"/>
      <c r="AD18" s="1260"/>
      <c r="AE18" s="1260"/>
      <c r="AF18" s="1260"/>
      <c r="AG18" s="1260"/>
      <c r="AH18" s="1260"/>
      <c r="AI18" s="1239" t="s">
        <v>141</v>
      </c>
      <c r="AJ18" s="1240"/>
      <c r="AK18" s="1240"/>
      <c r="AL18" s="1240"/>
      <c r="AM18" s="1240"/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62">
        <f>BD12+BD15</f>
        <v>0</v>
      </c>
      <c r="BE18" s="1262"/>
      <c r="BF18" s="1262"/>
      <c r="BG18" s="1262"/>
      <c r="BH18" s="1262"/>
      <c r="BI18" s="1262"/>
      <c r="BJ18" s="1262"/>
      <c r="BK18" s="1262"/>
      <c r="BL18" s="1262"/>
      <c r="BM18" s="1262"/>
    </row>
    <row r="19" spans="1:65" s="127" customFormat="1" ht="20.25" customHeight="1">
      <c r="A19" s="116"/>
      <c r="B19" s="845"/>
      <c r="C19" s="845"/>
      <c r="D19" s="1260"/>
      <c r="E19" s="1260"/>
      <c r="F19" s="1260"/>
      <c r="G19" s="1260"/>
      <c r="H19" s="1260"/>
      <c r="I19" s="1260"/>
      <c r="J19" s="1260"/>
      <c r="K19" s="1260"/>
      <c r="L19" s="1260"/>
      <c r="M19" s="1260"/>
      <c r="N19" s="1260"/>
      <c r="O19" s="1260"/>
      <c r="P19" s="1260"/>
      <c r="Q19" s="1260"/>
      <c r="R19" s="1260"/>
      <c r="S19" s="1260"/>
      <c r="T19" s="1260"/>
      <c r="U19" s="1260"/>
      <c r="V19" s="1260"/>
      <c r="W19" s="1260"/>
      <c r="X19" s="1260"/>
      <c r="Y19" s="1260"/>
      <c r="Z19" s="1260"/>
      <c r="AA19" s="1260"/>
      <c r="AB19" s="1260"/>
      <c r="AC19" s="1260"/>
      <c r="AD19" s="1260"/>
      <c r="AE19" s="1260"/>
      <c r="AF19" s="1260"/>
      <c r="AG19" s="1260"/>
      <c r="AH19" s="1260"/>
      <c r="AI19" s="1241"/>
      <c r="AJ19" s="1242"/>
      <c r="AK19" s="1242"/>
      <c r="AL19" s="1242"/>
      <c r="AM19" s="1242"/>
      <c r="AN19" s="1242"/>
      <c r="AO19" s="1242"/>
      <c r="AP19" s="1242"/>
      <c r="AQ19" s="1242"/>
      <c r="AR19" s="1242"/>
      <c r="AS19" s="1242"/>
      <c r="AT19" s="1242"/>
      <c r="AU19" s="1242"/>
      <c r="AV19" s="1242"/>
      <c r="AW19" s="1242"/>
      <c r="AX19" s="1242"/>
      <c r="AY19" s="1242"/>
      <c r="AZ19" s="1242"/>
      <c r="BA19" s="1242"/>
      <c r="BB19" s="1242"/>
      <c r="BC19" s="1242"/>
      <c r="BD19" s="1262"/>
      <c r="BE19" s="1262"/>
      <c r="BF19" s="1262"/>
      <c r="BG19" s="1262"/>
      <c r="BH19" s="1262"/>
      <c r="BI19" s="1262"/>
      <c r="BJ19" s="1262"/>
      <c r="BK19" s="1262"/>
      <c r="BL19" s="1262"/>
      <c r="BM19" s="1262"/>
    </row>
    <row r="20" spans="1:65" s="127" customFormat="1" ht="20.25" customHeight="1">
      <c r="A20" s="116"/>
      <c r="B20" s="845"/>
      <c r="C20" s="845"/>
      <c r="D20" s="1260"/>
      <c r="E20" s="1260"/>
      <c r="F20" s="1260"/>
      <c r="G20" s="1260"/>
      <c r="H20" s="1260"/>
      <c r="I20" s="1260"/>
      <c r="J20" s="1260"/>
      <c r="K20" s="1260"/>
      <c r="L20" s="1260"/>
      <c r="M20" s="1260"/>
      <c r="N20" s="1260"/>
      <c r="O20" s="1260"/>
      <c r="P20" s="1260"/>
      <c r="Q20" s="1260"/>
      <c r="R20" s="1260"/>
      <c r="S20" s="1260"/>
      <c r="T20" s="1260"/>
      <c r="U20" s="1260"/>
      <c r="V20" s="1260"/>
      <c r="W20" s="1260"/>
      <c r="X20" s="1260"/>
      <c r="Y20" s="1260"/>
      <c r="Z20" s="1260"/>
      <c r="AA20" s="1260"/>
      <c r="AB20" s="1260"/>
      <c r="AC20" s="1260"/>
      <c r="AD20" s="1260"/>
      <c r="AE20" s="1260"/>
      <c r="AF20" s="1260"/>
      <c r="AG20" s="1260"/>
      <c r="AH20" s="1260"/>
      <c r="AI20" s="1243"/>
      <c r="AJ20" s="1244"/>
      <c r="AK20" s="1244"/>
      <c r="AL20" s="1244"/>
      <c r="AM20" s="1244"/>
      <c r="AN20" s="1244"/>
      <c r="AO20" s="1244"/>
      <c r="AP20" s="1244"/>
      <c r="AQ20" s="1244"/>
      <c r="AR20" s="1244"/>
      <c r="AS20" s="1244"/>
      <c r="AT20" s="1244"/>
      <c r="AU20" s="1244"/>
      <c r="AV20" s="1244"/>
      <c r="AW20" s="1244"/>
      <c r="AX20" s="1244"/>
      <c r="AY20" s="1244"/>
      <c r="AZ20" s="1244"/>
      <c r="BA20" s="1244"/>
      <c r="BB20" s="1244"/>
      <c r="BC20" s="1244"/>
      <c r="BD20" s="1262"/>
      <c r="BE20" s="1262"/>
      <c r="BF20" s="1262"/>
      <c r="BG20" s="1262"/>
      <c r="BH20" s="1262"/>
      <c r="BI20" s="1262"/>
      <c r="BJ20" s="1262"/>
      <c r="BK20" s="1262"/>
      <c r="BL20" s="1262"/>
      <c r="BM20" s="1262"/>
    </row>
    <row r="21" spans="1:65" s="127" customFormat="1" ht="20.25" customHeight="1">
      <c r="A21" s="116"/>
      <c r="B21" s="845" t="s">
        <v>148</v>
      </c>
      <c r="C21" s="845"/>
      <c r="D21" s="1259" t="s">
        <v>319</v>
      </c>
      <c r="E21" s="1259"/>
      <c r="F21" s="1259"/>
      <c r="G21" s="1259"/>
      <c r="H21" s="1259"/>
      <c r="I21" s="1259"/>
      <c r="J21" s="1259"/>
      <c r="K21" s="1259"/>
      <c r="L21" s="1259"/>
      <c r="M21" s="1259"/>
      <c r="N21" s="1259"/>
      <c r="O21" s="1259"/>
      <c r="P21" s="1259"/>
      <c r="Q21" s="1259"/>
      <c r="R21" s="1259"/>
      <c r="S21" s="1259"/>
      <c r="T21" s="1259"/>
      <c r="U21" s="1259"/>
      <c r="V21" s="1259"/>
      <c r="W21" s="1259"/>
      <c r="X21" s="1259"/>
      <c r="Y21" s="1259"/>
      <c r="Z21" s="1259"/>
      <c r="AA21" s="1259"/>
      <c r="AB21" s="1259"/>
      <c r="AC21" s="1259"/>
      <c r="AD21" s="1259"/>
      <c r="AE21" s="1259"/>
      <c r="AF21" s="1259"/>
      <c r="AG21" s="1259"/>
      <c r="AH21" s="1259"/>
      <c r="AI21" s="1261" t="s">
        <v>140</v>
      </c>
      <c r="AJ21" s="1261"/>
      <c r="AK21" s="1261"/>
      <c r="AL21" s="1261"/>
      <c r="AM21" s="1261"/>
      <c r="AN21" s="1261"/>
      <c r="AO21" s="1261"/>
      <c r="AP21" s="1261"/>
      <c r="AQ21" s="1261"/>
      <c r="AR21" s="1261"/>
      <c r="AS21" s="1261"/>
      <c r="AT21" s="1261"/>
      <c r="AU21" s="1261"/>
      <c r="AV21" s="1261"/>
      <c r="AW21" s="1261"/>
      <c r="AX21" s="1261"/>
      <c r="AY21" s="1261"/>
      <c r="AZ21" s="1261"/>
      <c r="BA21" s="1261" t="s">
        <v>139</v>
      </c>
      <c r="BB21" s="1261"/>
      <c r="BC21" s="1261"/>
      <c r="BD21" s="875" t="s">
        <v>137</v>
      </c>
      <c r="BE21" s="875"/>
      <c r="BF21" s="875"/>
      <c r="BG21" s="875"/>
      <c r="BH21" s="875"/>
      <c r="BI21" s="875"/>
      <c r="BJ21" s="875"/>
      <c r="BK21" s="875"/>
      <c r="BL21" s="875"/>
      <c r="BM21" s="875"/>
    </row>
    <row r="22" spans="1:65" s="127" customFormat="1" ht="20.25" customHeight="1">
      <c r="A22" s="116"/>
      <c r="B22" s="845"/>
      <c r="C22" s="845"/>
      <c r="D22" s="1259"/>
      <c r="E22" s="1259"/>
      <c r="F22" s="1259"/>
      <c r="G22" s="1259"/>
      <c r="H22" s="1259"/>
      <c r="I22" s="1259"/>
      <c r="J22" s="1259"/>
      <c r="K22" s="1259"/>
      <c r="L22" s="1259"/>
      <c r="M22" s="1259"/>
      <c r="N22" s="1259"/>
      <c r="O22" s="1259"/>
      <c r="P22" s="1259"/>
      <c r="Q22" s="1259"/>
      <c r="R22" s="1259"/>
      <c r="S22" s="1259"/>
      <c r="T22" s="1259"/>
      <c r="U22" s="1259"/>
      <c r="V22" s="1259"/>
      <c r="W22" s="1259"/>
      <c r="X22" s="1259"/>
      <c r="Y22" s="1259"/>
      <c r="Z22" s="1259"/>
      <c r="AA22" s="1259"/>
      <c r="AB22" s="1259"/>
      <c r="AC22" s="1259"/>
      <c r="AD22" s="1259"/>
      <c r="AE22" s="1259"/>
      <c r="AF22" s="1259"/>
      <c r="AG22" s="1259"/>
      <c r="AH22" s="1259"/>
      <c r="AI22" s="1261"/>
      <c r="AJ22" s="1261"/>
      <c r="AK22" s="1261"/>
      <c r="AL22" s="1261"/>
      <c r="AM22" s="1261"/>
      <c r="AN22" s="1261"/>
      <c r="AO22" s="1261"/>
      <c r="AP22" s="1261"/>
      <c r="AQ22" s="1261"/>
      <c r="AR22" s="1261"/>
      <c r="AS22" s="1261"/>
      <c r="AT22" s="1261"/>
      <c r="AU22" s="1261"/>
      <c r="AV22" s="1261"/>
      <c r="AW22" s="1261"/>
      <c r="AX22" s="1261"/>
      <c r="AY22" s="1261"/>
      <c r="AZ22" s="1261"/>
      <c r="BA22" s="1261"/>
      <c r="BB22" s="1261"/>
      <c r="BC22" s="1261"/>
      <c r="BD22" s="875"/>
      <c r="BE22" s="875"/>
      <c r="BF22" s="875"/>
      <c r="BG22" s="875"/>
      <c r="BH22" s="875"/>
      <c r="BI22" s="875"/>
      <c r="BJ22" s="875"/>
      <c r="BK22" s="875"/>
      <c r="BL22" s="875"/>
      <c r="BM22" s="875"/>
    </row>
    <row r="23" spans="1:65" s="127" customFormat="1" ht="20.25" customHeight="1">
      <c r="A23" s="116"/>
      <c r="B23" s="845"/>
      <c r="C23" s="845"/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61"/>
      <c r="AJ23" s="1261"/>
      <c r="AK23" s="1261"/>
      <c r="AL23" s="1261"/>
      <c r="AM23" s="1261"/>
      <c r="AN23" s="1261"/>
      <c r="AO23" s="1261"/>
      <c r="AP23" s="1261"/>
      <c r="AQ23" s="1261"/>
      <c r="AR23" s="1261"/>
      <c r="AS23" s="1261"/>
      <c r="AT23" s="1261"/>
      <c r="AU23" s="1261"/>
      <c r="AV23" s="1261"/>
      <c r="AW23" s="1261"/>
      <c r="AX23" s="1261"/>
      <c r="AY23" s="1261"/>
      <c r="AZ23" s="1261"/>
      <c r="BA23" s="1261"/>
      <c r="BB23" s="1261"/>
      <c r="BC23" s="1261"/>
      <c r="BD23" s="875"/>
      <c r="BE23" s="875"/>
      <c r="BF23" s="875"/>
      <c r="BG23" s="875"/>
      <c r="BH23" s="875"/>
      <c r="BI23" s="875"/>
      <c r="BJ23" s="875"/>
      <c r="BK23" s="875"/>
      <c r="BL23" s="875"/>
      <c r="BM23" s="875"/>
    </row>
    <row r="24" spans="1:65" s="127" customFormat="1" ht="20.25" customHeight="1">
      <c r="A24" s="116"/>
      <c r="B24" s="845" t="s">
        <v>149</v>
      </c>
      <c r="C24" s="845"/>
      <c r="D24" s="1259" t="s">
        <v>558</v>
      </c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259"/>
      <c r="AH24" s="1259"/>
      <c r="AI24" s="1196"/>
      <c r="AJ24" s="1196"/>
      <c r="AK24" s="1196"/>
      <c r="AL24" s="1196"/>
      <c r="AM24" s="1196"/>
      <c r="AN24" s="1196"/>
      <c r="AO24" s="1196"/>
      <c r="AP24" s="1196"/>
      <c r="AQ24" s="1196"/>
      <c r="AR24" s="1196"/>
      <c r="AS24" s="1196"/>
      <c r="AT24" s="1196"/>
      <c r="AU24" s="1196"/>
      <c r="AV24" s="1196"/>
      <c r="AW24" s="1196"/>
      <c r="AX24" s="1196"/>
      <c r="AY24" s="1196"/>
      <c r="AZ24" s="1196"/>
      <c r="BA24" s="1207"/>
      <c r="BB24" s="1207"/>
      <c r="BC24" s="1207"/>
      <c r="BD24" s="1220"/>
      <c r="BE24" s="1220"/>
      <c r="BF24" s="1220"/>
      <c r="BG24" s="1220"/>
      <c r="BH24" s="1220"/>
      <c r="BI24" s="1220"/>
      <c r="BJ24" s="1220"/>
      <c r="BK24" s="1220"/>
      <c r="BL24" s="1220"/>
      <c r="BM24" s="1220"/>
    </row>
    <row r="25" spans="1:65" s="127" customFormat="1" ht="20.25" customHeight="1">
      <c r="A25" s="116"/>
      <c r="B25" s="845"/>
      <c r="C25" s="845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9"/>
      <c r="X25" s="1259"/>
      <c r="Y25" s="1259"/>
      <c r="Z25" s="1259"/>
      <c r="AA25" s="1259"/>
      <c r="AB25" s="1259"/>
      <c r="AC25" s="1259"/>
      <c r="AD25" s="1259"/>
      <c r="AE25" s="1259"/>
      <c r="AF25" s="1259"/>
      <c r="AG25" s="1259"/>
      <c r="AH25" s="1259"/>
      <c r="AI25" s="1196"/>
      <c r="AJ25" s="1196"/>
      <c r="AK25" s="1196"/>
      <c r="AL25" s="1196"/>
      <c r="AM25" s="1196"/>
      <c r="AN25" s="1196"/>
      <c r="AO25" s="1196"/>
      <c r="AP25" s="1196"/>
      <c r="AQ25" s="1196"/>
      <c r="AR25" s="1196"/>
      <c r="AS25" s="1196"/>
      <c r="AT25" s="1196"/>
      <c r="AU25" s="1196"/>
      <c r="AV25" s="1196"/>
      <c r="AW25" s="1196"/>
      <c r="AX25" s="1196"/>
      <c r="AY25" s="1196"/>
      <c r="AZ25" s="1196"/>
      <c r="BA25" s="1207"/>
      <c r="BB25" s="1207"/>
      <c r="BC25" s="1207"/>
      <c r="BD25" s="1220"/>
      <c r="BE25" s="1220"/>
      <c r="BF25" s="1220"/>
      <c r="BG25" s="1220"/>
      <c r="BH25" s="1220"/>
      <c r="BI25" s="1220"/>
      <c r="BJ25" s="1220"/>
      <c r="BK25" s="1220"/>
      <c r="BL25" s="1220"/>
      <c r="BM25" s="1220"/>
    </row>
    <row r="26" spans="1:65" s="127" customFormat="1" ht="20.25" customHeight="1">
      <c r="A26" s="116"/>
      <c r="B26" s="845"/>
      <c r="C26" s="845"/>
      <c r="D26" s="1259"/>
      <c r="E26" s="1259"/>
      <c r="F26" s="1259"/>
      <c r="G26" s="1259"/>
      <c r="H26" s="1259"/>
      <c r="I26" s="1259"/>
      <c r="J26" s="1259"/>
      <c r="K26" s="1259"/>
      <c r="L26" s="1259"/>
      <c r="M26" s="1259"/>
      <c r="N26" s="1259"/>
      <c r="O26" s="1259"/>
      <c r="P26" s="1259"/>
      <c r="Q26" s="1259"/>
      <c r="R26" s="1259"/>
      <c r="S26" s="1259"/>
      <c r="T26" s="1259"/>
      <c r="U26" s="1259"/>
      <c r="V26" s="1259"/>
      <c r="W26" s="1259"/>
      <c r="X26" s="1259"/>
      <c r="Y26" s="1259"/>
      <c r="Z26" s="1259"/>
      <c r="AA26" s="1259"/>
      <c r="AB26" s="1259"/>
      <c r="AC26" s="1259"/>
      <c r="AD26" s="1259"/>
      <c r="AE26" s="1259"/>
      <c r="AF26" s="1259"/>
      <c r="AG26" s="1259"/>
      <c r="AH26" s="1259"/>
      <c r="AI26" s="1196"/>
      <c r="AJ26" s="1196"/>
      <c r="AK26" s="1196"/>
      <c r="AL26" s="1196"/>
      <c r="AM26" s="1196"/>
      <c r="AN26" s="1196"/>
      <c r="AO26" s="1196"/>
      <c r="AP26" s="1196"/>
      <c r="AQ26" s="1196"/>
      <c r="AR26" s="1196"/>
      <c r="AS26" s="1196"/>
      <c r="AT26" s="1196"/>
      <c r="AU26" s="1196"/>
      <c r="AV26" s="1196"/>
      <c r="AW26" s="1196"/>
      <c r="AX26" s="1196"/>
      <c r="AY26" s="1196"/>
      <c r="AZ26" s="1196"/>
      <c r="BA26" s="1207"/>
      <c r="BB26" s="1207"/>
      <c r="BC26" s="1207"/>
      <c r="BD26" s="1220"/>
      <c r="BE26" s="1220"/>
      <c r="BF26" s="1220"/>
      <c r="BG26" s="1220"/>
      <c r="BH26" s="1220"/>
      <c r="BI26" s="1220"/>
      <c r="BJ26" s="1220"/>
      <c r="BK26" s="1220"/>
      <c r="BL26" s="1220"/>
      <c r="BM26" s="1220"/>
    </row>
    <row r="27" spans="1:65" s="127" customFormat="1" ht="20.25" customHeight="1">
      <c r="A27" s="116"/>
      <c r="B27" s="845" t="s">
        <v>150</v>
      </c>
      <c r="C27" s="845"/>
      <c r="D27" s="1259"/>
      <c r="E27" s="1259"/>
      <c r="F27" s="1259"/>
      <c r="G27" s="1259"/>
      <c r="H27" s="1259"/>
      <c r="I27" s="1259"/>
      <c r="J27" s="1259"/>
      <c r="K27" s="1259"/>
      <c r="L27" s="1259"/>
      <c r="M27" s="1259"/>
      <c r="N27" s="1259"/>
      <c r="O27" s="1259"/>
      <c r="P27" s="1259"/>
      <c r="Q27" s="1259"/>
      <c r="R27" s="1259"/>
      <c r="S27" s="1259"/>
      <c r="T27" s="1259"/>
      <c r="U27" s="1259"/>
      <c r="V27" s="1259"/>
      <c r="W27" s="1259"/>
      <c r="X27" s="1259"/>
      <c r="Y27" s="1259"/>
      <c r="Z27" s="1259"/>
      <c r="AA27" s="1259"/>
      <c r="AB27" s="1259"/>
      <c r="AC27" s="1259"/>
      <c r="AD27" s="1259"/>
      <c r="AE27" s="1259"/>
      <c r="AF27" s="1259"/>
      <c r="AG27" s="1259"/>
      <c r="AH27" s="1259"/>
      <c r="AI27" s="1196"/>
      <c r="AJ27" s="1196"/>
      <c r="AK27" s="1196"/>
      <c r="AL27" s="1196"/>
      <c r="AM27" s="1196"/>
      <c r="AN27" s="1196"/>
      <c r="AO27" s="1196"/>
      <c r="AP27" s="1196"/>
      <c r="AQ27" s="1196"/>
      <c r="AR27" s="1196"/>
      <c r="AS27" s="1196"/>
      <c r="AT27" s="1196"/>
      <c r="AU27" s="1196"/>
      <c r="AV27" s="1196"/>
      <c r="AW27" s="1196"/>
      <c r="AX27" s="1196"/>
      <c r="AY27" s="1196"/>
      <c r="AZ27" s="1196"/>
      <c r="BA27" s="1207"/>
      <c r="BB27" s="1207"/>
      <c r="BC27" s="1207"/>
      <c r="BD27" s="1220"/>
      <c r="BE27" s="1220"/>
      <c r="BF27" s="1220"/>
      <c r="BG27" s="1220"/>
      <c r="BH27" s="1220"/>
      <c r="BI27" s="1220"/>
      <c r="BJ27" s="1220"/>
      <c r="BK27" s="1220"/>
      <c r="BL27" s="1220"/>
      <c r="BM27" s="1220"/>
    </row>
    <row r="28" spans="1:65" s="127" customFormat="1" ht="20.25" customHeight="1">
      <c r="A28" s="116"/>
      <c r="B28" s="845"/>
      <c r="C28" s="845"/>
      <c r="D28" s="1259"/>
      <c r="E28" s="1259"/>
      <c r="F28" s="1259"/>
      <c r="G28" s="1259"/>
      <c r="H28" s="1259"/>
      <c r="I28" s="1259"/>
      <c r="J28" s="1259"/>
      <c r="K28" s="1259"/>
      <c r="L28" s="1259"/>
      <c r="M28" s="1259"/>
      <c r="N28" s="1259"/>
      <c r="O28" s="1259"/>
      <c r="P28" s="1259"/>
      <c r="Q28" s="1259"/>
      <c r="R28" s="1259"/>
      <c r="S28" s="1259"/>
      <c r="T28" s="1259"/>
      <c r="U28" s="1259"/>
      <c r="V28" s="1259"/>
      <c r="W28" s="1259"/>
      <c r="X28" s="1259"/>
      <c r="Y28" s="1259"/>
      <c r="Z28" s="1259"/>
      <c r="AA28" s="1259"/>
      <c r="AB28" s="1259"/>
      <c r="AC28" s="1259"/>
      <c r="AD28" s="1259"/>
      <c r="AE28" s="1259"/>
      <c r="AF28" s="1259"/>
      <c r="AG28" s="1259"/>
      <c r="AH28" s="1259"/>
      <c r="AI28" s="1196"/>
      <c r="AJ28" s="1196"/>
      <c r="AK28" s="1196"/>
      <c r="AL28" s="1196"/>
      <c r="AM28" s="1196"/>
      <c r="AN28" s="1196"/>
      <c r="AO28" s="1196"/>
      <c r="AP28" s="1196"/>
      <c r="AQ28" s="1196"/>
      <c r="AR28" s="1196"/>
      <c r="AS28" s="1196"/>
      <c r="AT28" s="1196"/>
      <c r="AU28" s="1196"/>
      <c r="AV28" s="1196"/>
      <c r="AW28" s="1196"/>
      <c r="AX28" s="1196"/>
      <c r="AY28" s="1196"/>
      <c r="AZ28" s="1196"/>
      <c r="BA28" s="1207"/>
      <c r="BB28" s="1207"/>
      <c r="BC28" s="1207"/>
      <c r="BD28" s="1220"/>
      <c r="BE28" s="1220"/>
      <c r="BF28" s="1220"/>
      <c r="BG28" s="1220"/>
      <c r="BH28" s="1220"/>
      <c r="BI28" s="1220"/>
      <c r="BJ28" s="1220"/>
      <c r="BK28" s="1220"/>
      <c r="BL28" s="1220"/>
      <c r="BM28" s="1220"/>
    </row>
    <row r="29" spans="1:65" s="127" customFormat="1" ht="20.25" customHeight="1">
      <c r="A29" s="116"/>
      <c r="B29" s="845"/>
      <c r="C29" s="845"/>
      <c r="D29" s="1259"/>
      <c r="E29" s="1259"/>
      <c r="F29" s="1259"/>
      <c r="G29" s="1259"/>
      <c r="H29" s="1259"/>
      <c r="I29" s="1259"/>
      <c r="J29" s="1259"/>
      <c r="K29" s="1259"/>
      <c r="L29" s="1259"/>
      <c r="M29" s="1259"/>
      <c r="N29" s="1259"/>
      <c r="O29" s="1259"/>
      <c r="P29" s="1259"/>
      <c r="Q29" s="1259"/>
      <c r="R29" s="1259"/>
      <c r="S29" s="1259"/>
      <c r="T29" s="1259"/>
      <c r="U29" s="1259"/>
      <c r="V29" s="1259"/>
      <c r="W29" s="1259"/>
      <c r="X29" s="1259"/>
      <c r="Y29" s="1259"/>
      <c r="Z29" s="1259"/>
      <c r="AA29" s="1259"/>
      <c r="AB29" s="1259"/>
      <c r="AC29" s="1259"/>
      <c r="AD29" s="1259"/>
      <c r="AE29" s="1259"/>
      <c r="AF29" s="1259"/>
      <c r="AG29" s="1259"/>
      <c r="AH29" s="1259"/>
      <c r="AI29" s="1196"/>
      <c r="AJ29" s="1196"/>
      <c r="AK29" s="1196"/>
      <c r="AL29" s="1196"/>
      <c r="AM29" s="1196"/>
      <c r="AN29" s="1196"/>
      <c r="AO29" s="1196"/>
      <c r="AP29" s="1196"/>
      <c r="AQ29" s="1196"/>
      <c r="AR29" s="1196"/>
      <c r="AS29" s="1196"/>
      <c r="AT29" s="1196"/>
      <c r="AU29" s="1196"/>
      <c r="AV29" s="1196"/>
      <c r="AW29" s="1196"/>
      <c r="AX29" s="1196"/>
      <c r="AY29" s="1196"/>
      <c r="AZ29" s="1196"/>
      <c r="BA29" s="1207"/>
      <c r="BB29" s="1207"/>
      <c r="BC29" s="1207"/>
      <c r="BD29" s="1220"/>
      <c r="BE29" s="1220"/>
      <c r="BF29" s="1220"/>
      <c r="BG29" s="1220"/>
      <c r="BH29" s="1220"/>
      <c r="BI29" s="1220"/>
      <c r="BJ29" s="1220"/>
      <c r="BK29" s="1220"/>
      <c r="BL29" s="1220"/>
      <c r="BM29" s="1220"/>
    </row>
    <row r="30" spans="1:65" s="127" customFormat="1" ht="20.25" customHeight="1">
      <c r="A30" s="116"/>
      <c r="B30" s="845" t="s">
        <v>151</v>
      </c>
      <c r="C30" s="845"/>
      <c r="D30" s="1239" t="s">
        <v>142</v>
      </c>
      <c r="E30" s="1240"/>
      <c r="F30" s="1240"/>
      <c r="G30" s="1240"/>
      <c r="H30" s="1240"/>
      <c r="I30" s="1240"/>
      <c r="J30" s="1240"/>
      <c r="K30" s="1240"/>
      <c r="L30" s="1240"/>
      <c r="M30" s="1240"/>
      <c r="N30" s="1240"/>
      <c r="O30" s="1240"/>
      <c r="P30" s="1240"/>
      <c r="Q30" s="1240"/>
      <c r="R30" s="1240"/>
      <c r="S30" s="1240"/>
      <c r="T30" s="1240"/>
      <c r="U30" s="1240"/>
      <c r="V30" s="1240"/>
      <c r="W30" s="1240"/>
      <c r="X30" s="1240"/>
      <c r="Y30" s="1240"/>
      <c r="Z30" s="1240"/>
      <c r="AA30" s="1240"/>
      <c r="AB30" s="1240"/>
      <c r="AC30" s="1240"/>
      <c r="AD30" s="1240"/>
      <c r="AE30" s="1240"/>
      <c r="AF30" s="1240"/>
      <c r="AG30" s="1240"/>
      <c r="AH30" s="1240"/>
      <c r="AI30" s="1240"/>
      <c r="AJ30" s="1240"/>
      <c r="AK30" s="1240"/>
      <c r="AL30" s="1240"/>
      <c r="AM30" s="1240"/>
      <c r="AN30" s="1240"/>
      <c r="AO30" s="1240"/>
      <c r="AP30" s="1240"/>
      <c r="AQ30" s="1240"/>
      <c r="AR30" s="1240"/>
      <c r="AS30" s="1240"/>
      <c r="AT30" s="1240"/>
      <c r="AU30" s="1240"/>
      <c r="AV30" s="1240"/>
      <c r="AW30" s="1240"/>
      <c r="AX30" s="1240"/>
      <c r="AY30" s="1240"/>
      <c r="AZ30" s="1240"/>
      <c r="BA30" s="1240"/>
      <c r="BB30" s="1240"/>
      <c r="BC30" s="1245"/>
      <c r="BD30" s="1258">
        <f>BD18+BD24+BG27</f>
        <v>0</v>
      </c>
      <c r="BE30" s="1258"/>
      <c r="BF30" s="1258"/>
      <c r="BG30" s="1258"/>
      <c r="BH30" s="1258"/>
      <c r="BI30" s="1258"/>
      <c r="BJ30" s="1258"/>
      <c r="BK30" s="1258"/>
      <c r="BL30" s="1258"/>
      <c r="BM30" s="1258"/>
    </row>
    <row r="31" spans="1:65" s="127" customFormat="1" ht="20.25" customHeight="1">
      <c r="A31" s="116"/>
      <c r="B31" s="845"/>
      <c r="C31" s="845"/>
      <c r="D31" s="1241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2"/>
      <c r="T31" s="1242"/>
      <c r="U31" s="1242"/>
      <c r="V31" s="1242"/>
      <c r="W31" s="1242"/>
      <c r="X31" s="1242"/>
      <c r="Y31" s="1242"/>
      <c r="Z31" s="1242"/>
      <c r="AA31" s="1242"/>
      <c r="AB31" s="1242"/>
      <c r="AC31" s="1242"/>
      <c r="AD31" s="1242"/>
      <c r="AE31" s="1242"/>
      <c r="AF31" s="1242"/>
      <c r="AG31" s="1242"/>
      <c r="AH31" s="1242"/>
      <c r="AI31" s="1242"/>
      <c r="AJ31" s="1242"/>
      <c r="AK31" s="1242"/>
      <c r="AL31" s="1242"/>
      <c r="AM31" s="1242"/>
      <c r="AN31" s="1242"/>
      <c r="AO31" s="1242"/>
      <c r="AP31" s="1242"/>
      <c r="AQ31" s="1242"/>
      <c r="AR31" s="1242"/>
      <c r="AS31" s="1242"/>
      <c r="AT31" s="1242"/>
      <c r="AU31" s="1242"/>
      <c r="AV31" s="1242"/>
      <c r="AW31" s="1242"/>
      <c r="AX31" s="1242"/>
      <c r="AY31" s="1242"/>
      <c r="AZ31" s="1242"/>
      <c r="BA31" s="1242"/>
      <c r="BB31" s="1242"/>
      <c r="BC31" s="1246"/>
      <c r="BD31" s="1258"/>
      <c r="BE31" s="1258"/>
      <c r="BF31" s="1258"/>
      <c r="BG31" s="1258"/>
      <c r="BH31" s="1258"/>
      <c r="BI31" s="1258"/>
      <c r="BJ31" s="1258"/>
      <c r="BK31" s="1258"/>
      <c r="BL31" s="1258"/>
      <c r="BM31" s="1258"/>
    </row>
    <row r="32" spans="1:65" s="127" customFormat="1" ht="20.25" customHeight="1">
      <c r="A32" s="116"/>
      <c r="B32" s="845"/>
      <c r="C32" s="845"/>
      <c r="D32" s="1243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4"/>
      <c r="Q32" s="1244"/>
      <c r="R32" s="1244"/>
      <c r="S32" s="1244"/>
      <c r="T32" s="1244"/>
      <c r="U32" s="1244"/>
      <c r="V32" s="1244"/>
      <c r="W32" s="1244"/>
      <c r="X32" s="1244"/>
      <c r="Y32" s="1244"/>
      <c r="Z32" s="1244"/>
      <c r="AA32" s="1244"/>
      <c r="AB32" s="1244"/>
      <c r="AC32" s="1244"/>
      <c r="AD32" s="1244"/>
      <c r="AE32" s="1244"/>
      <c r="AF32" s="1244"/>
      <c r="AG32" s="1244"/>
      <c r="AH32" s="1244"/>
      <c r="AI32" s="1244"/>
      <c r="AJ32" s="1244"/>
      <c r="AK32" s="1244"/>
      <c r="AL32" s="1244"/>
      <c r="AM32" s="1244"/>
      <c r="AN32" s="1244"/>
      <c r="AO32" s="1244"/>
      <c r="AP32" s="1244"/>
      <c r="AQ32" s="1244"/>
      <c r="AR32" s="1244"/>
      <c r="AS32" s="1244"/>
      <c r="AT32" s="1244"/>
      <c r="AU32" s="1244"/>
      <c r="AV32" s="1244"/>
      <c r="AW32" s="1244"/>
      <c r="AX32" s="1244"/>
      <c r="AY32" s="1244"/>
      <c r="AZ32" s="1244"/>
      <c r="BA32" s="1244"/>
      <c r="BB32" s="1244"/>
      <c r="BC32" s="1247"/>
      <c r="BD32" s="1258"/>
      <c r="BE32" s="1258"/>
      <c r="BF32" s="1258"/>
      <c r="BG32" s="1258"/>
      <c r="BH32" s="1258"/>
      <c r="BI32" s="1258"/>
      <c r="BJ32" s="1258"/>
      <c r="BK32" s="1258"/>
      <c r="BL32" s="1258"/>
      <c r="BM32" s="1258"/>
    </row>
    <row r="33" spans="1:57" s="127" customFormat="1" ht="20.25" customHeight="1">
      <c r="A33" s="116"/>
      <c r="B33" s="124"/>
      <c r="C33" s="125"/>
      <c r="D33" s="13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V33" s="126"/>
      <c r="AW33" s="126"/>
      <c r="AX33" s="808"/>
      <c r="AY33" s="808"/>
      <c r="AZ33" s="808"/>
      <c r="BA33" s="808"/>
      <c r="BB33" s="126"/>
      <c r="BC33" s="126"/>
      <c r="BD33" s="126"/>
      <c r="BE33" s="128"/>
    </row>
    <row r="34" spans="1:57" s="127" customFormat="1" ht="20.25" customHeight="1">
      <c r="A34" s="116"/>
      <c r="B34" s="124"/>
      <c r="C34" s="125"/>
      <c r="D34" s="13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26"/>
      <c r="R34" s="126"/>
      <c r="S34" s="126"/>
      <c r="AV34" s="126"/>
      <c r="AW34" s="126"/>
      <c r="AX34" s="131"/>
      <c r="AY34" s="131"/>
      <c r="AZ34" s="131"/>
      <c r="BA34" s="131"/>
      <c r="BB34" s="126"/>
      <c r="BC34" s="126"/>
      <c r="BD34" s="126"/>
      <c r="BE34" s="128"/>
    </row>
    <row r="35" spans="1:65" s="127" customFormat="1" ht="20.25" customHeight="1">
      <c r="A35" s="116"/>
      <c r="B35" s="957"/>
      <c r="C35" s="957"/>
      <c r="D35" s="787" t="s">
        <v>320</v>
      </c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  <c r="AM35" s="788"/>
      <c r="AN35" s="788"/>
      <c r="AO35" s="788"/>
      <c r="AP35" s="788"/>
      <c r="AQ35" s="788"/>
      <c r="AR35" s="788"/>
      <c r="AS35" s="788"/>
      <c r="AT35" s="788"/>
      <c r="AU35" s="788"/>
      <c r="AV35" s="788"/>
      <c r="AW35" s="788"/>
      <c r="AX35" s="788"/>
      <c r="AY35" s="788"/>
      <c r="AZ35" s="788"/>
      <c r="BA35" s="788"/>
      <c r="BB35" s="788"/>
      <c r="BC35" s="789"/>
      <c r="BD35" s="875" t="s">
        <v>199</v>
      </c>
      <c r="BE35" s="875"/>
      <c r="BF35" s="875"/>
      <c r="BG35" s="875"/>
      <c r="BH35" s="875"/>
      <c r="BI35" s="875"/>
      <c r="BJ35" s="875"/>
      <c r="BK35" s="875"/>
      <c r="BL35" s="875"/>
      <c r="BM35" s="875"/>
    </row>
    <row r="36" spans="1:65" s="127" customFormat="1" ht="20.25" customHeight="1">
      <c r="A36" s="116"/>
      <c r="B36" s="957"/>
      <c r="C36" s="957"/>
      <c r="D36" s="790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2"/>
      <c r="BD36" s="875"/>
      <c r="BE36" s="875"/>
      <c r="BF36" s="875"/>
      <c r="BG36" s="875"/>
      <c r="BH36" s="875"/>
      <c r="BI36" s="875"/>
      <c r="BJ36" s="875"/>
      <c r="BK36" s="875"/>
      <c r="BL36" s="875"/>
      <c r="BM36" s="875"/>
    </row>
    <row r="37" spans="1:65" s="127" customFormat="1" ht="20.25" customHeight="1">
      <c r="A37" s="116"/>
      <c r="B37" s="957"/>
      <c r="C37" s="957"/>
      <c r="D37" s="793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  <c r="W37" s="794"/>
      <c r="X37" s="794"/>
      <c r="Y37" s="794"/>
      <c r="Z37" s="794"/>
      <c r="AA37" s="794"/>
      <c r="AB37" s="794"/>
      <c r="AC37" s="794"/>
      <c r="AD37" s="794"/>
      <c r="AE37" s="794"/>
      <c r="AF37" s="794"/>
      <c r="AG37" s="794"/>
      <c r="AH37" s="794"/>
      <c r="AI37" s="794"/>
      <c r="AJ37" s="794"/>
      <c r="AK37" s="794"/>
      <c r="AL37" s="794"/>
      <c r="AM37" s="794"/>
      <c r="AN37" s="794"/>
      <c r="AO37" s="794"/>
      <c r="AP37" s="794"/>
      <c r="AQ37" s="794"/>
      <c r="AR37" s="794"/>
      <c r="AS37" s="794"/>
      <c r="AT37" s="794"/>
      <c r="AU37" s="794"/>
      <c r="AV37" s="794"/>
      <c r="AW37" s="794"/>
      <c r="AX37" s="794"/>
      <c r="AY37" s="794"/>
      <c r="AZ37" s="794"/>
      <c r="BA37" s="794"/>
      <c r="BB37" s="794"/>
      <c r="BC37" s="795"/>
      <c r="BD37" s="875"/>
      <c r="BE37" s="875"/>
      <c r="BF37" s="875"/>
      <c r="BG37" s="875"/>
      <c r="BH37" s="875"/>
      <c r="BI37" s="875"/>
      <c r="BJ37" s="875"/>
      <c r="BK37" s="875"/>
      <c r="BL37" s="875"/>
      <c r="BM37" s="875"/>
    </row>
    <row r="38" spans="1:65" s="127" customFormat="1" ht="20.25" customHeight="1">
      <c r="A38" s="116"/>
      <c r="B38" s="845" t="s">
        <v>201</v>
      </c>
      <c r="C38" s="845"/>
      <c r="D38" s="1159" t="s">
        <v>144</v>
      </c>
      <c r="E38" s="1160"/>
      <c r="F38" s="1160"/>
      <c r="G38" s="1160"/>
      <c r="H38" s="1160"/>
      <c r="I38" s="1160"/>
      <c r="J38" s="1160"/>
      <c r="K38" s="1160"/>
      <c r="L38" s="1160"/>
      <c r="M38" s="1160"/>
      <c r="N38" s="1160"/>
      <c r="O38" s="1160"/>
      <c r="P38" s="1160"/>
      <c r="Q38" s="1160"/>
      <c r="R38" s="1160"/>
      <c r="S38" s="1160"/>
      <c r="T38" s="1160"/>
      <c r="U38" s="1160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0"/>
      <c r="AJ38" s="1160"/>
      <c r="AK38" s="1160"/>
      <c r="AL38" s="1160"/>
      <c r="AM38" s="1160"/>
      <c r="AN38" s="1160"/>
      <c r="AO38" s="1160"/>
      <c r="AP38" s="1160"/>
      <c r="AQ38" s="1160"/>
      <c r="AR38" s="1160"/>
      <c r="AS38" s="1160"/>
      <c r="AT38" s="1160"/>
      <c r="AU38" s="1160"/>
      <c r="AV38" s="1160"/>
      <c r="AW38" s="1160"/>
      <c r="AX38" s="1160"/>
      <c r="AY38" s="1160"/>
      <c r="AZ38" s="1160"/>
      <c r="BA38" s="1160"/>
      <c r="BB38" s="1160"/>
      <c r="BC38" s="1161"/>
      <c r="BD38" s="1248">
        <f>'Pagina 2'!BC55</f>
        <v>0</v>
      </c>
      <c r="BE38" s="1249"/>
      <c r="BF38" s="1249"/>
      <c r="BG38" s="1249"/>
      <c r="BH38" s="1249"/>
      <c r="BI38" s="1249"/>
      <c r="BJ38" s="1249"/>
      <c r="BK38" s="1249"/>
      <c r="BL38" s="1249"/>
      <c r="BM38" s="1250"/>
    </row>
    <row r="39" spans="1:65" s="127" customFormat="1" ht="20.25" customHeight="1">
      <c r="A39" s="116"/>
      <c r="B39" s="845"/>
      <c r="C39" s="845"/>
      <c r="D39" s="1162"/>
      <c r="E39" s="1163"/>
      <c r="F39" s="1163"/>
      <c r="G39" s="1163"/>
      <c r="H39" s="1163"/>
      <c r="I39" s="1163"/>
      <c r="J39" s="1163"/>
      <c r="K39" s="1163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63"/>
      <c r="W39" s="1163"/>
      <c r="X39" s="1163"/>
      <c r="Y39" s="1163"/>
      <c r="Z39" s="1163"/>
      <c r="AA39" s="1163"/>
      <c r="AB39" s="1163"/>
      <c r="AC39" s="1163"/>
      <c r="AD39" s="1163"/>
      <c r="AE39" s="1163"/>
      <c r="AF39" s="1163"/>
      <c r="AG39" s="1163"/>
      <c r="AH39" s="1163"/>
      <c r="AI39" s="1163"/>
      <c r="AJ39" s="1163"/>
      <c r="AK39" s="1163"/>
      <c r="AL39" s="1163"/>
      <c r="AM39" s="1163"/>
      <c r="AN39" s="1163"/>
      <c r="AO39" s="1163"/>
      <c r="AP39" s="1163"/>
      <c r="AQ39" s="1163"/>
      <c r="AR39" s="1163"/>
      <c r="AS39" s="1163"/>
      <c r="AT39" s="1163"/>
      <c r="AU39" s="1163"/>
      <c r="AV39" s="1163"/>
      <c r="AW39" s="1163"/>
      <c r="AX39" s="1163"/>
      <c r="AY39" s="1163"/>
      <c r="AZ39" s="1163"/>
      <c r="BA39" s="1163"/>
      <c r="BB39" s="1163"/>
      <c r="BC39" s="1164"/>
      <c r="BD39" s="1251"/>
      <c r="BE39" s="1252"/>
      <c r="BF39" s="1252"/>
      <c r="BG39" s="1252"/>
      <c r="BH39" s="1252"/>
      <c r="BI39" s="1252"/>
      <c r="BJ39" s="1252"/>
      <c r="BK39" s="1252"/>
      <c r="BL39" s="1252"/>
      <c r="BM39" s="1253"/>
    </row>
    <row r="40" spans="1:65" s="127" customFormat="1" ht="20.25" customHeight="1">
      <c r="A40" s="116"/>
      <c r="B40" s="845"/>
      <c r="C40" s="845"/>
      <c r="D40" s="1165"/>
      <c r="E40" s="1166"/>
      <c r="F40" s="1166"/>
      <c r="G40" s="1166"/>
      <c r="H40" s="1166"/>
      <c r="I40" s="1166"/>
      <c r="J40" s="1166"/>
      <c r="K40" s="1166"/>
      <c r="L40" s="1166"/>
      <c r="M40" s="1166"/>
      <c r="N40" s="1166"/>
      <c r="O40" s="1166"/>
      <c r="P40" s="1166"/>
      <c r="Q40" s="1166"/>
      <c r="R40" s="1166"/>
      <c r="S40" s="1166"/>
      <c r="T40" s="1166"/>
      <c r="U40" s="1166"/>
      <c r="V40" s="1166"/>
      <c r="W40" s="1166"/>
      <c r="X40" s="1166"/>
      <c r="Y40" s="1166"/>
      <c r="Z40" s="1166"/>
      <c r="AA40" s="1166"/>
      <c r="AB40" s="1166"/>
      <c r="AC40" s="1166"/>
      <c r="AD40" s="1166"/>
      <c r="AE40" s="1166"/>
      <c r="AF40" s="1166"/>
      <c r="AG40" s="1166"/>
      <c r="AH40" s="1166"/>
      <c r="AI40" s="1166"/>
      <c r="AJ40" s="1166"/>
      <c r="AK40" s="1166"/>
      <c r="AL40" s="1166"/>
      <c r="AM40" s="1166"/>
      <c r="AN40" s="1166"/>
      <c r="AO40" s="1166"/>
      <c r="AP40" s="1166"/>
      <c r="AQ40" s="1166"/>
      <c r="AR40" s="1166"/>
      <c r="AS40" s="1166"/>
      <c r="AT40" s="1166"/>
      <c r="AU40" s="1166"/>
      <c r="AV40" s="1166"/>
      <c r="AW40" s="1166"/>
      <c r="AX40" s="1166"/>
      <c r="AY40" s="1166"/>
      <c r="AZ40" s="1166"/>
      <c r="BA40" s="1166"/>
      <c r="BB40" s="1166"/>
      <c r="BC40" s="1167"/>
      <c r="BD40" s="1254"/>
      <c r="BE40" s="1255"/>
      <c r="BF40" s="1255"/>
      <c r="BG40" s="1255"/>
      <c r="BH40" s="1255"/>
      <c r="BI40" s="1255"/>
      <c r="BJ40" s="1255"/>
      <c r="BK40" s="1255"/>
      <c r="BL40" s="1255"/>
      <c r="BM40" s="1256"/>
    </row>
    <row r="41" spans="1:65" s="127" customFormat="1" ht="20.25" customHeight="1">
      <c r="A41" s="116"/>
      <c r="B41" s="845" t="s">
        <v>202</v>
      </c>
      <c r="C41" s="845"/>
      <c r="D41" s="1159" t="s">
        <v>459</v>
      </c>
      <c r="E41" s="1160"/>
      <c r="F41" s="1160"/>
      <c r="G41" s="1160"/>
      <c r="H41" s="1160"/>
      <c r="I41" s="1160"/>
      <c r="J41" s="1160"/>
      <c r="K41" s="1160"/>
      <c r="L41" s="1160"/>
      <c r="M41" s="1160"/>
      <c r="N41" s="1160"/>
      <c r="O41" s="1160"/>
      <c r="P41" s="1160"/>
      <c r="Q41" s="1160"/>
      <c r="R41" s="1160"/>
      <c r="S41" s="1160"/>
      <c r="T41" s="1160"/>
      <c r="U41" s="1160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0"/>
      <c r="AJ41" s="1160"/>
      <c r="AK41" s="1160"/>
      <c r="AL41" s="1160"/>
      <c r="AM41" s="1160"/>
      <c r="AN41" s="1160"/>
      <c r="AO41" s="1160"/>
      <c r="AP41" s="1160"/>
      <c r="AQ41" s="1160"/>
      <c r="AR41" s="1160"/>
      <c r="AS41" s="1160"/>
      <c r="AT41" s="1160"/>
      <c r="AU41" s="1160"/>
      <c r="AV41" s="1160"/>
      <c r="AW41" s="1160"/>
      <c r="AX41" s="1160"/>
      <c r="AY41" s="1160"/>
      <c r="AZ41" s="1160"/>
      <c r="BA41" s="1160"/>
      <c r="BB41" s="1160"/>
      <c r="BC41" s="1161"/>
      <c r="BD41" s="1257"/>
      <c r="BE41" s="1257"/>
      <c r="BF41" s="1257"/>
      <c r="BG41" s="1257"/>
      <c r="BH41" s="1257"/>
      <c r="BI41" s="1257"/>
      <c r="BJ41" s="1257"/>
      <c r="BK41" s="1257"/>
      <c r="BL41" s="1257"/>
      <c r="BM41" s="1257"/>
    </row>
    <row r="42" spans="1:65" s="127" customFormat="1" ht="20.25" customHeight="1">
      <c r="A42" s="116"/>
      <c r="B42" s="845"/>
      <c r="C42" s="845"/>
      <c r="D42" s="1162"/>
      <c r="E42" s="1163"/>
      <c r="F42" s="1163"/>
      <c r="G42" s="1163"/>
      <c r="H42" s="1163"/>
      <c r="I42" s="1163"/>
      <c r="J42" s="1163"/>
      <c r="K42" s="1163"/>
      <c r="L42" s="1163"/>
      <c r="M42" s="1163"/>
      <c r="N42" s="1163"/>
      <c r="O42" s="1163"/>
      <c r="P42" s="1163"/>
      <c r="Q42" s="1163"/>
      <c r="R42" s="1163"/>
      <c r="S42" s="1163"/>
      <c r="T42" s="1163"/>
      <c r="U42" s="1163"/>
      <c r="V42" s="1163"/>
      <c r="W42" s="1163"/>
      <c r="X42" s="1163"/>
      <c r="Y42" s="1163"/>
      <c r="Z42" s="1163"/>
      <c r="AA42" s="1163"/>
      <c r="AB42" s="1163"/>
      <c r="AC42" s="1163"/>
      <c r="AD42" s="1163"/>
      <c r="AE42" s="1163"/>
      <c r="AF42" s="1163"/>
      <c r="AG42" s="1163"/>
      <c r="AH42" s="1163"/>
      <c r="AI42" s="1163"/>
      <c r="AJ42" s="1163"/>
      <c r="AK42" s="1163"/>
      <c r="AL42" s="1163"/>
      <c r="AM42" s="1163"/>
      <c r="AN42" s="1163"/>
      <c r="AO42" s="1163"/>
      <c r="AP42" s="1163"/>
      <c r="AQ42" s="1163"/>
      <c r="AR42" s="1163"/>
      <c r="AS42" s="1163"/>
      <c r="AT42" s="1163"/>
      <c r="AU42" s="1163"/>
      <c r="AV42" s="1163"/>
      <c r="AW42" s="1163"/>
      <c r="AX42" s="1163"/>
      <c r="AY42" s="1163"/>
      <c r="AZ42" s="1163"/>
      <c r="BA42" s="1163"/>
      <c r="BB42" s="1163"/>
      <c r="BC42" s="1164"/>
      <c r="BD42" s="1257"/>
      <c r="BE42" s="1257"/>
      <c r="BF42" s="1257"/>
      <c r="BG42" s="1257"/>
      <c r="BH42" s="1257"/>
      <c r="BI42" s="1257"/>
      <c r="BJ42" s="1257"/>
      <c r="BK42" s="1257"/>
      <c r="BL42" s="1257"/>
      <c r="BM42" s="1257"/>
    </row>
    <row r="43" spans="1:65" s="127" customFormat="1" ht="20.25" customHeight="1">
      <c r="A43" s="116"/>
      <c r="B43" s="845"/>
      <c r="C43" s="845"/>
      <c r="D43" s="1165"/>
      <c r="E43" s="1166"/>
      <c r="F43" s="1166"/>
      <c r="G43" s="1166"/>
      <c r="H43" s="1166"/>
      <c r="I43" s="1166"/>
      <c r="J43" s="1166"/>
      <c r="K43" s="1166"/>
      <c r="L43" s="1166"/>
      <c r="M43" s="1166"/>
      <c r="N43" s="1166"/>
      <c r="O43" s="1166"/>
      <c r="P43" s="1166"/>
      <c r="Q43" s="1166"/>
      <c r="R43" s="1166"/>
      <c r="S43" s="1166"/>
      <c r="T43" s="1166"/>
      <c r="U43" s="1166"/>
      <c r="V43" s="1166"/>
      <c r="W43" s="1166"/>
      <c r="X43" s="1166"/>
      <c r="Y43" s="1166"/>
      <c r="Z43" s="1166"/>
      <c r="AA43" s="1166"/>
      <c r="AB43" s="1166"/>
      <c r="AC43" s="1166"/>
      <c r="AD43" s="1166"/>
      <c r="AE43" s="1166"/>
      <c r="AF43" s="1166"/>
      <c r="AG43" s="1166"/>
      <c r="AH43" s="1166"/>
      <c r="AI43" s="1166"/>
      <c r="AJ43" s="1166"/>
      <c r="AK43" s="1166"/>
      <c r="AL43" s="1166"/>
      <c r="AM43" s="1166"/>
      <c r="AN43" s="1166"/>
      <c r="AO43" s="1166"/>
      <c r="AP43" s="1166"/>
      <c r="AQ43" s="1166"/>
      <c r="AR43" s="1166"/>
      <c r="AS43" s="1166"/>
      <c r="AT43" s="1166"/>
      <c r="AU43" s="1166"/>
      <c r="AV43" s="1166"/>
      <c r="AW43" s="1166"/>
      <c r="AX43" s="1166"/>
      <c r="AY43" s="1166"/>
      <c r="AZ43" s="1166"/>
      <c r="BA43" s="1166"/>
      <c r="BB43" s="1166"/>
      <c r="BC43" s="1167"/>
      <c r="BD43" s="1257"/>
      <c r="BE43" s="1257"/>
      <c r="BF43" s="1257"/>
      <c r="BG43" s="1257"/>
      <c r="BH43" s="1257"/>
      <c r="BI43" s="1257"/>
      <c r="BJ43" s="1257"/>
      <c r="BK43" s="1257"/>
      <c r="BL43" s="1257"/>
      <c r="BM43" s="1257"/>
    </row>
    <row r="44" spans="1:65" s="127" customFormat="1" ht="20.25" customHeight="1">
      <c r="A44" s="116"/>
      <c r="B44" s="845" t="s">
        <v>203</v>
      </c>
      <c r="C44" s="845"/>
      <c r="D44" s="1230" t="s">
        <v>460</v>
      </c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31"/>
      <c r="Q44" s="1231"/>
      <c r="R44" s="1231"/>
      <c r="S44" s="1231"/>
      <c r="T44" s="1231"/>
      <c r="U44" s="1231"/>
      <c r="V44" s="1231"/>
      <c r="W44" s="1231"/>
      <c r="X44" s="1231"/>
      <c r="Y44" s="1231"/>
      <c r="Z44" s="1231"/>
      <c r="AA44" s="1231"/>
      <c r="AB44" s="1231"/>
      <c r="AC44" s="1231"/>
      <c r="AD44" s="1231"/>
      <c r="AE44" s="1231"/>
      <c r="AF44" s="1231"/>
      <c r="AG44" s="1231"/>
      <c r="AH44" s="1231"/>
      <c r="AI44" s="1231"/>
      <c r="AJ44" s="1231"/>
      <c r="AK44" s="1231"/>
      <c r="AL44" s="1231"/>
      <c r="AM44" s="1231"/>
      <c r="AN44" s="1231"/>
      <c r="AO44" s="1231"/>
      <c r="AP44" s="1231"/>
      <c r="AQ44" s="1231"/>
      <c r="AR44" s="1231"/>
      <c r="AS44" s="1231"/>
      <c r="AT44" s="1231"/>
      <c r="AU44" s="1231"/>
      <c r="AV44" s="1231"/>
      <c r="AW44" s="1231"/>
      <c r="AX44" s="1231"/>
      <c r="AY44" s="1231"/>
      <c r="AZ44" s="1231"/>
      <c r="BA44" s="1231"/>
      <c r="BB44" s="1231"/>
      <c r="BC44" s="1232"/>
      <c r="BD44" s="1220"/>
      <c r="BE44" s="1220"/>
      <c r="BF44" s="1220"/>
      <c r="BG44" s="1220"/>
      <c r="BH44" s="1220"/>
      <c r="BI44" s="1220"/>
      <c r="BJ44" s="1220"/>
      <c r="BK44" s="1220"/>
      <c r="BL44" s="1220"/>
      <c r="BM44" s="1220"/>
    </row>
    <row r="45" spans="1:65" s="127" customFormat="1" ht="20.25" customHeight="1">
      <c r="A45" s="116"/>
      <c r="B45" s="845"/>
      <c r="C45" s="845"/>
      <c r="D45" s="1233"/>
      <c r="E45" s="1234"/>
      <c r="F45" s="1234"/>
      <c r="G45" s="1234"/>
      <c r="H45" s="1234"/>
      <c r="I45" s="1234"/>
      <c r="J45" s="1234"/>
      <c r="K45" s="1234"/>
      <c r="L45" s="1234"/>
      <c r="M45" s="1234"/>
      <c r="N45" s="1234"/>
      <c r="O45" s="1234"/>
      <c r="P45" s="1234"/>
      <c r="Q45" s="1234"/>
      <c r="R45" s="1234"/>
      <c r="S45" s="1234"/>
      <c r="T45" s="1234"/>
      <c r="U45" s="1234"/>
      <c r="V45" s="1234"/>
      <c r="W45" s="1234"/>
      <c r="X45" s="1234"/>
      <c r="Y45" s="1234"/>
      <c r="Z45" s="1234"/>
      <c r="AA45" s="1234"/>
      <c r="AB45" s="1234"/>
      <c r="AC45" s="1234"/>
      <c r="AD45" s="1234"/>
      <c r="AE45" s="1234"/>
      <c r="AF45" s="1234"/>
      <c r="AG45" s="1234"/>
      <c r="AH45" s="1234"/>
      <c r="AI45" s="1234"/>
      <c r="AJ45" s="1234"/>
      <c r="AK45" s="1234"/>
      <c r="AL45" s="1234"/>
      <c r="AM45" s="1234"/>
      <c r="AN45" s="1234"/>
      <c r="AO45" s="1234"/>
      <c r="AP45" s="1234"/>
      <c r="AQ45" s="1234"/>
      <c r="AR45" s="1234"/>
      <c r="AS45" s="1234"/>
      <c r="AT45" s="1234"/>
      <c r="AU45" s="1234"/>
      <c r="AV45" s="1234"/>
      <c r="AW45" s="1234"/>
      <c r="AX45" s="1234"/>
      <c r="AY45" s="1234"/>
      <c r="AZ45" s="1234"/>
      <c r="BA45" s="1234"/>
      <c r="BB45" s="1234"/>
      <c r="BC45" s="1235"/>
      <c r="BD45" s="1220"/>
      <c r="BE45" s="1220"/>
      <c r="BF45" s="1220"/>
      <c r="BG45" s="1220"/>
      <c r="BH45" s="1220"/>
      <c r="BI45" s="1220"/>
      <c r="BJ45" s="1220"/>
      <c r="BK45" s="1220"/>
      <c r="BL45" s="1220"/>
      <c r="BM45" s="1220"/>
    </row>
    <row r="46" spans="1:65" s="127" customFormat="1" ht="20.25" customHeight="1">
      <c r="A46" s="116"/>
      <c r="B46" s="845"/>
      <c r="C46" s="845"/>
      <c r="D46" s="1236"/>
      <c r="E46" s="1237"/>
      <c r="F46" s="1237"/>
      <c r="G46" s="1237"/>
      <c r="H46" s="1237"/>
      <c r="I46" s="1237"/>
      <c r="J46" s="1237"/>
      <c r="K46" s="1237"/>
      <c r="L46" s="1237"/>
      <c r="M46" s="1237"/>
      <c r="N46" s="1237"/>
      <c r="O46" s="1237"/>
      <c r="P46" s="1237"/>
      <c r="Q46" s="1237"/>
      <c r="R46" s="1237"/>
      <c r="S46" s="1237"/>
      <c r="T46" s="1237"/>
      <c r="U46" s="1237"/>
      <c r="V46" s="1237"/>
      <c r="W46" s="1237"/>
      <c r="X46" s="1237"/>
      <c r="Y46" s="1237"/>
      <c r="Z46" s="1237"/>
      <c r="AA46" s="1237"/>
      <c r="AB46" s="1237"/>
      <c r="AC46" s="1237"/>
      <c r="AD46" s="1237"/>
      <c r="AE46" s="1237"/>
      <c r="AF46" s="1237"/>
      <c r="AG46" s="1237"/>
      <c r="AH46" s="1237"/>
      <c r="AI46" s="1237"/>
      <c r="AJ46" s="1237"/>
      <c r="AK46" s="1237"/>
      <c r="AL46" s="1237"/>
      <c r="AM46" s="1237"/>
      <c r="AN46" s="1237"/>
      <c r="AO46" s="1237"/>
      <c r="AP46" s="1237"/>
      <c r="AQ46" s="1237"/>
      <c r="AR46" s="1237"/>
      <c r="AS46" s="1237"/>
      <c r="AT46" s="1237"/>
      <c r="AU46" s="1237"/>
      <c r="AV46" s="1237"/>
      <c r="AW46" s="1237"/>
      <c r="AX46" s="1237"/>
      <c r="AY46" s="1237"/>
      <c r="AZ46" s="1237"/>
      <c r="BA46" s="1237"/>
      <c r="BB46" s="1237"/>
      <c r="BC46" s="1238"/>
      <c r="BD46" s="1220"/>
      <c r="BE46" s="1220"/>
      <c r="BF46" s="1220"/>
      <c r="BG46" s="1220"/>
      <c r="BH46" s="1220"/>
      <c r="BI46" s="1220"/>
      <c r="BJ46" s="1220"/>
      <c r="BK46" s="1220"/>
      <c r="BL46" s="1220"/>
      <c r="BM46" s="1220"/>
    </row>
    <row r="47" spans="1:65" s="127" customFormat="1" ht="20.25" customHeight="1">
      <c r="A47" s="116"/>
      <c r="B47" s="845" t="s">
        <v>204</v>
      </c>
      <c r="C47" s="845"/>
      <c r="D47" s="1230" t="s">
        <v>460</v>
      </c>
      <c r="E47" s="1231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31"/>
      <c r="Q47" s="1231"/>
      <c r="R47" s="1231"/>
      <c r="S47" s="1231"/>
      <c r="T47" s="1231"/>
      <c r="U47" s="1231"/>
      <c r="V47" s="1231"/>
      <c r="W47" s="1231"/>
      <c r="X47" s="1231"/>
      <c r="Y47" s="1231"/>
      <c r="Z47" s="1231"/>
      <c r="AA47" s="1231"/>
      <c r="AB47" s="1231"/>
      <c r="AC47" s="1231"/>
      <c r="AD47" s="1231"/>
      <c r="AE47" s="1231"/>
      <c r="AF47" s="1231"/>
      <c r="AG47" s="1231"/>
      <c r="AH47" s="1231"/>
      <c r="AI47" s="1231"/>
      <c r="AJ47" s="1231"/>
      <c r="AK47" s="1231"/>
      <c r="AL47" s="1231"/>
      <c r="AM47" s="1231"/>
      <c r="AN47" s="1231"/>
      <c r="AO47" s="1231"/>
      <c r="AP47" s="1231"/>
      <c r="AQ47" s="1231"/>
      <c r="AR47" s="1231"/>
      <c r="AS47" s="1231"/>
      <c r="AT47" s="1231"/>
      <c r="AU47" s="1231"/>
      <c r="AV47" s="1231"/>
      <c r="AW47" s="1231"/>
      <c r="AX47" s="1231"/>
      <c r="AY47" s="1231"/>
      <c r="AZ47" s="1231"/>
      <c r="BA47" s="1231"/>
      <c r="BB47" s="1231"/>
      <c r="BC47" s="1232"/>
      <c r="BD47" s="1220"/>
      <c r="BE47" s="1220"/>
      <c r="BF47" s="1220"/>
      <c r="BG47" s="1220"/>
      <c r="BH47" s="1220"/>
      <c r="BI47" s="1220"/>
      <c r="BJ47" s="1220"/>
      <c r="BK47" s="1220"/>
      <c r="BL47" s="1220"/>
      <c r="BM47" s="1220"/>
    </row>
    <row r="48" spans="1:65" s="127" customFormat="1" ht="20.25" customHeight="1">
      <c r="A48" s="116"/>
      <c r="B48" s="845"/>
      <c r="C48" s="845"/>
      <c r="D48" s="1233"/>
      <c r="E48" s="1234"/>
      <c r="F48" s="1234"/>
      <c r="G48" s="1234"/>
      <c r="H48" s="1234"/>
      <c r="I48" s="1234"/>
      <c r="J48" s="1234"/>
      <c r="K48" s="1234"/>
      <c r="L48" s="1234"/>
      <c r="M48" s="1234"/>
      <c r="N48" s="1234"/>
      <c r="O48" s="1234"/>
      <c r="P48" s="1234"/>
      <c r="Q48" s="1234"/>
      <c r="R48" s="1234"/>
      <c r="S48" s="1234"/>
      <c r="T48" s="1234"/>
      <c r="U48" s="1234"/>
      <c r="V48" s="1234"/>
      <c r="W48" s="1234"/>
      <c r="X48" s="1234"/>
      <c r="Y48" s="1234"/>
      <c r="Z48" s="1234"/>
      <c r="AA48" s="1234"/>
      <c r="AB48" s="1234"/>
      <c r="AC48" s="1234"/>
      <c r="AD48" s="1234"/>
      <c r="AE48" s="1234"/>
      <c r="AF48" s="1234"/>
      <c r="AG48" s="1234"/>
      <c r="AH48" s="1234"/>
      <c r="AI48" s="1234"/>
      <c r="AJ48" s="1234"/>
      <c r="AK48" s="1234"/>
      <c r="AL48" s="1234"/>
      <c r="AM48" s="1234"/>
      <c r="AN48" s="1234"/>
      <c r="AO48" s="1234"/>
      <c r="AP48" s="1234"/>
      <c r="AQ48" s="1234"/>
      <c r="AR48" s="1234"/>
      <c r="AS48" s="1234"/>
      <c r="AT48" s="1234"/>
      <c r="AU48" s="1234"/>
      <c r="AV48" s="1234"/>
      <c r="AW48" s="1234"/>
      <c r="AX48" s="1234"/>
      <c r="AY48" s="1234"/>
      <c r="AZ48" s="1234"/>
      <c r="BA48" s="1234"/>
      <c r="BB48" s="1234"/>
      <c r="BC48" s="1235"/>
      <c r="BD48" s="1220"/>
      <c r="BE48" s="1220"/>
      <c r="BF48" s="1220"/>
      <c r="BG48" s="1220"/>
      <c r="BH48" s="1220"/>
      <c r="BI48" s="1220"/>
      <c r="BJ48" s="1220"/>
      <c r="BK48" s="1220"/>
      <c r="BL48" s="1220"/>
      <c r="BM48" s="1220"/>
    </row>
    <row r="49" spans="1:65" s="127" customFormat="1" ht="20.25" customHeight="1">
      <c r="A49" s="116"/>
      <c r="B49" s="845"/>
      <c r="C49" s="845"/>
      <c r="D49" s="1236"/>
      <c r="E49" s="1237"/>
      <c r="F49" s="1237"/>
      <c r="G49" s="1237"/>
      <c r="H49" s="1237"/>
      <c r="I49" s="1237"/>
      <c r="J49" s="1237"/>
      <c r="K49" s="1237"/>
      <c r="L49" s="1237"/>
      <c r="M49" s="1237"/>
      <c r="N49" s="1237"/>
      <c r="O49" s="1237"/>
      <c r="P49" s="1237"/>
      <c r="Q49" s="1237"/>
      <c r="R49" s="1237"/>
      <c r="S49" s="1237"/>
      <c r="T49" s="1237"/>
      <c r="U49" s="1237"/>
      <c r="V49" s="1237"/>
      <c r="W49" s="1237"/>
      <c r="X49" s="1237"/>
      <c r="Y49" s="1237"/>
      <c r="Z49" s="1237"/>
      <c r="AA49" s="1237"/>
      <c r="AB49" s="1237"/>
      <c r="AC49" s="1237"/>
      <c r="AD49" s="1237"/>
      <c r="AE49" s="1237"/>
      <c r="AF49" s="1237"/>
      <c r="AG49" s="1237"/>
      <c r="AH49" s="1237"/>
      <c r="AI49" s="1237"/>
      <c r="AJ49" s="1237"/>
      <c r="AK49" s="1237"/>
      <c r="AL49" s="1237"/>
      <c r="AM49" s="1237"/>
      <c r="AN49" s="1237"/>
      <c r="AO49" s="1237"/>
      <c r="AP49" s="1237"/>
      <c r="AQ49" s="1237"/>
      <c r="AR49" s="1237"/>
      <c r="AS49" s="1237"/>
      <c r="AT49" s="1237"/>
      <c r="AU49" s="1237"/>
      <c r="AV49" s="1237"/>
      <c r="AW49" s="1237"/>
      <c r="AX49" s="1237"/>
      <c r="AY49" s="1237"/>
      <c r="AZ49" s="1237"/>
      <c r="BA49" s="1237"/>
      <c r="BB49" s="1237"/>
      <c r="BC49" s="1238"/>
      <c r="BD49" s="1220"/>
      <c r="BE49" s="1220"/>
      <c r="BF49" s="1220"/>
      <c r="BG49" s="1220"/>
      <c r="BH49" s="1220"/>
      <c r="BI49" s="1220"/>
      <c r="BJ49" s="1220"/>
      <c r="BK49" s="1220"/>
      <c r="BL49" s="1220"/>
      <c r="BM49" s="1220"/>
    </row>
    <row r="50" spans="1:65" s="127" customFormat="1" ht="20.25" customHeight="1">
      <c r="A50" s="116"/>
      <c r="B50" s="845" t="s">
        <v>205</v>
      </c>
      <c r="C50" s="845"/>
      <c r="D50" s="1230" t="s">
        <v>460</v>
      </c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1"/>
      <c r="AH50" s="1231"/>
      <c r="AI50" s="1231"/>
      <c r="AJ50" s="1231"/>
      <c r="AK50" s="1231"/>
      <c r="AL50" s="1231"/>
      <c r="AM50" s="1231"/>
      <c r="AN50" s="1231"/>
      <c r="AO50" s="1231"/>
      <c r="AP50" s="1231"/>
      <c r="AQ50" s="1231"/>
      <c r="AR50" s="1231"/>
      <c r="AS50" s="1231"/>
      <c r="AT50" s="1231"/>
      <c r="AU50" s="1231"/>
      <c r="AV50" s="1231"/>
      <c r="AW50" s="1231"/>
      <c r="AX50" s="1231"/>
      <c r="AY50" s="1231"/>
      <c r="AZ50" s="1231"/>
      <c r="BA50" s="1231"/>
      <c r="BB50" s="1231"/>
      <c r="BC50" s="1232"/>
      <c r="BD50" s="1220"/>
      <c r="BE50" s="1220"/>
      <c r="BF50" s="1220"/>
      <c r="BG50" s="1220"/>
      <c r="BH50" s="1220"/>
      <c r="BI50" s="1220"/>
      <c r="BJ50" s="1220"/>
      <c r="BK50" s="1220"/>
      <c r="BL50" s="1220"/>
      <c r="BM50" s="1220"/>
    </row>
    <row r="51" spans="1:65" s="127" customFormat="1" ht="20.25" customHeight="1">
      <c r="A51" s="116"/>
      <c r="B51" s="845"/>
      <c r="C51" s="845"/>
      <c r="D51" s="1233"/>
      <c r="E51" s="1234"/>
      <c r="F51" s="1234"/>
      <c r="G51" s="1234"/>
      <c r="H51" s="1234"/>
      <c r="I51" s="1234"/>
      <c r="J51" s="1234"/>
      <c r="K51" s="1234"/>
      <c r="L51" s="1234"/>
      <c r="M51" s="1234"/>
      <c r="N51" s="1234"/>
      <c r="O51" s="1234"/>
      <c r="P51" s="1234"/>
      <c r="Q51" s="1234"/>
      <c r="R51" s="1234"/>
      <c r="S51" s="1234"/>
      <c r="T51" s="1234"/>
      <c r="U51" s="1234"/>
      <c r="V51" s="1234"/>
      <c r="W51" s="1234"/>
      <c r="X51" s="1234"/>
      <c r="Y51" s="1234"/>
      <c r="Z51" s="1234"/>
      <c r="AA51" s="1234"/>
      <c r="AB51" s="1234"/>
      <c r="AC51" s="1234"/>
      <c r="AD51" s="1234"/>
      <c r="AE51" s="1234"/>
      <c r="AF51" s="1234"/>
      <c r="AG51" s="1234"/>
      <c r="AH51" s="1234"/>
      <c r="AI51" s="1234"/>
      <c r="AJ51" s="1234"/>
      <c r="AK51" s="1234"/>
      <c r="AL51" s="1234"/>
      <c r="AM51" s="1234"/>
      <c r="AN51" s="1234"/>
      <c r="AO51" s="1234"/>
      <c r="AP51" s="1234"/>
      <c r="AQ51" s="1234"/>
      <c r="AR51" s="1234"/>
      <c r="AS51" s="1234"/>
      <c r="AT51" s="1234"/>
      <c r="AU51" s="1234"/>
      <c r="AV51" s="1234"/>
      <c r="AW51" s="1234"/>
      <c r="AX51" s="1234"/>
      <c r="AY51" s="1234"/>
      <c r="AZ51" s="1234"/>
      <c r="BA51" s="1234"/>
      <c r="BB51" s="1234"/>
      <c r="BC51" s="1235"/>
      <c r="BD51" s="1220"/>
      <c r="BE51" s="1220"/>
      <c r="BF51" s="1220"/>
      <c r="BG51" s="1220"/>
      <c r="BH51" s="1220"/>
      <c r="BI51" s="1220"/>
      <c r="BJ51" s="1220"/>
      <c r="BK51" s="1220"/>
      <c r="BL51" s="1220"/>
      <c r="BM51" s="1220"/>
    </row>
    <row r="52" spans="1:65" s="127" customFormat="1" ht="20.25" customHeight="1">
      <c r="A52" s="116"/>
      <c r="B52" s="845"/>
      <c r="C52" s="845"/>
      <c r="D52" s="1236"/>
      <c r="E52" s="1237"/>
      <c r="F52" s="1237"/>
      <c r="G52" s="1237"/>
      <c r="H52" s="1237"/>
      <c r="I52" s="1237"/>
      <c r="J52" s="1237"/>
      <c r="K52" s="1237"/>
      <c r="L52" s="1237"/>
      <c r="M52" s="1237"/>
      <c r="N52" s="1237"/>
      <c r="O52" s="1237"/>
      <c r="P52" s="1237"/>
      <c r="Q52" s="1237"/>
      <c r="R52" s="1237"/>
      <c r="S52" s="1237"/>
      <c r="T52" s="1237"/>
      <c r="U52" s="1237"/>
      <c r="V52" s="1237"/>
      <c r="W52" s="1237"/>
      <c r="X52" s="1237"/>
      <c r="Y52" s="1237"/>
      <c r="Z52" s="1237"/>
      <c r="AA52" s="1237"/>
      <c r="AB52" s="1237"/>
      <c r="AC52" s="1237"/>
      <c r="AD52" s="1237"/>
      <c r="AE52" s="1237"/>
      <c r="AF52" s="1237"/>
      <c r="AG52" s="1237"/>
      <c r="AH52" s="1237"/>
      <c r="AI52" s="1237"/>
      <c r="AJ52" s="1237"/>
      <c r="AK52" s="1237"/>
      <c r="AL52" s="1237"/>
      <c r="AM52" s="1237"/>
      <c r="AN52" s="1237"/>
      <c r="AO52" s="1237"/>
      <c r="AP52" s="1237"/>
      <c r="AQ52" s="1237"/>
      <c r="AR52" s="1237"/>
      <c r="AS52" s="1237"/>
      <c r="AT52" s="1237"/>
      <c r="AU52" s="1237"/>
      <c r="AV52" s="1237"/>
      <c r="AW52" s="1237"/>
      <c r="AX52" s="1237"/>
      <c r="AY52" s="1237"/>
      <c r="AZ52" s="1237"/>
      <c r="BA52" s="1237"/>
      <c r="BB52" s="1237"/>
      <c r="BC52" s="1238"/>
      <c r="BD52" s="1220"/>
      <c r="BE52" s="1220"/>
      <c r="BF52" s="1220"/>
      <c r="BG52" s="1220"/>
      <c r="BH52" s="1220"/>
      <c r="BI52" s="1220"/>
      <c r="BJ52" s="1220"/>
      <c r="BK52" s="1220"/>
      <c r="BL52" s="1220"/>
      <c r="BM52" s="1220"/>
    </row>
    <row r="53" spans="1:65" s="127" customFormat="1" ht="20.25" customHeight="1">
      <c r="A53" s="116"/>
      <c r="B53" s="845" t="s">
        <v>206</v>
      </c>
      <c r="C53" s="845"/>
      <c r="D53" s="1239" t="s">
        <v>208</v>
      </c>
      <c r="E53" s="1240"/>
      <c r="F53" s="1240"/>
      <c r="G53" s="1240"/>
      <c r="H53" s="1240"/>
      <c r="I53" s="1240"/>
      <c r="J53" s="1240"/>
      <c r="K53" s="1240"/>
      <c r="L53" s="1240"/>
      <c r="M53" s="1240"/>
      <c r="N53" s="1240"/>
      <c r="O53" s="1240"/>
      <c r="P53" s="1240"/>
      <c r="Q53" s="1240"/>
      <c r="R53" s="1240"/>
      <c r="S53" s="1240"/>
      <c r="T53" s="1240"/>
      <c r="U53" s="1240"/>
      <c r="V53" s="1240"/>
      <c r="W53" s="1240"/>
      <c r="X53" s="1240"/>
      <c r="Y53" s="1240"/>
      <c r="Z53" s="1240"/>
      <c r="AA53" s="1240"/>
      <c r="AB53" s="1240"/>
      <c r="AC53" s="1240"/>
      <c r="AD53" s="1240"/>
      <c r="AE53" s="1240"/>
      <c r="AF53" s="1240"/>
      <c r="AG53" s="1240"/>
      <c r="AH53" s="1240"/>
      <c r="AI53" s="1240"/>
      <c r="AJ53" s="1240"/>
      <c r="AK53" s="1240"/>
      <c r="AL53" s="1240"/>
      <c r="AM53" s="1240"/>
      <c r="AN53" s="1240"/>
      <c r="AO53" s="1240"/>
      <c r="AP53" s="1240"/>
      <c r="AQ53" s="1240"/>
      <c r="AR53" s="1240"/>
      <c r="AS53" s="1240"/>
      <c r="AT53" s="1240"/>
      <c r="AU53" s="1240"/>
      <c r="AV53" s="1240"/>
      <c r="AW53" s="1240"/>
      <c r="AX53" s="1240"/>
      <c r="AY53" s="1240"/>
      <c r="AZ53" s="1240"/>
      <c r="BA53" s="1240"/>
      <c r="BB53" s="1240"/>
      <c r="BC53" s="1245"/>
      <c r="BD53" s="1221">
        <f>BD38+BD44+BD47+BD50</f>
        <v>0</v>
      </c>
      <c r="BE53" s="1222"/>
      <c r="BF53" s="1222"/>
      <c r="BG53" s="1222"/>
      <c r="BH53" s="1222"/>
      <c r="BI53" s="1222"/>
      <c r="BJ53" s="1222"/>
      <c r="BK53" s="1222"/>
      <c r="BL53" s="1222"/>
      <c r="BM53" s="1223"/>
    </row>
    <row r="54" spans="1:65" s="127" customFormat="1" ht="20.25" customHeight="1">
      <c r="A54" s="116"/>
      <c r="B54" s="845"/>
      <c r="C54" s="845"/>
      <c r="D54" s="1241"/>
      <c r="E54" s="1242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2"/>
      <c r="Q54" s="1242"/>
      <c r="R54" s="1242"/>
      <c r="S54" s="1242"/>
      <c r="T54" s="1242"/>
      <c r="U54" s="1242"/>
      <c r="V54" s="1242"/>
      <c r="W54" s="1242"/>
      <c r="X54" s="1242"/>
      <c r="Y54" s="1242"/>
      <c r="Z54" s="1242"/>
      <c r="AA54" s="1242"/>
      <c r="AB54" s="1242"/>
      <c r="AC54" s="1242"/>
      <c r="AD54" s="1242"/>
      <c r="AE54" s="1242"/>
      <c r="AF54" s="1242"/>
      <c r="AG54" s="1242"/>
      <c r="AH54" s="1242"/>
      <c r="AI54" s="1242"/>
      <c r="AJ54" s="1242"/>
      <c r="AK54" s="1242"/>
      <c r="AL54" s="1242"/>
      <c r="AM54" s="1242"/>
      <c r="AN54" s="1242"/>
      <c r="AO54" s="1242"/>
      <c r="AP54" s="1242"/>
      <c r="AQ54" s="1242"/>
      <c r="AR54" s="1242"/>
      <c r="AS54" s="1242"/>
      <c r="AT54" s="1242"/>
      <c r="AU54" s="1242"/>
      <c r="AV54" s="1242"/>
      <c r="AW54" s="1242"/>
      <c r="AX54" s="1242"/>
      <c r="AY54" s="1242"/>
      <c r="AZ54" s="1242"/>
      <c r="BA54" s="1242"/>
      <c r="BB54" s="1242"/>
      <c r="BC54" s="1246"/>
      <c r="BD54" s="1224"/>
      <c r="BE54" s="1225"/>
      <c r="BF54" s="1225"/>
      <c r="BG54" s="1225"/>
      <c r="BH54" s="1225"/>
      <c r="BI54" s="1225"/>
      <c r="BJ54" s="1225"/>
      <c r="BK54" s="1225"/>
      <c r="BL54" s="1225"/>
      <c r="BM54" s="1226"/>
    </row>
    <row r="55" spans="1:65" s="127" customFormat="1" ht="20.25" customHeight="1">
      <c r="A55" s="116"/>
      <c r="B55" s="845"/>
      <c r="C55" s="845"/>
      <c r="D55" s="1243"/>
      <c r="E55" s="1244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4"/>
      <c r="T55" s="1244"/>
      <c r="U55" s="1244"/>
      <c r="V55" s="1244"/>
      <c r="W55" s="1244"/>
      <c r="X55" s="1244"/>
      <c r="Y55" s="1244"/>
      <c r="Z55" s="1244"/>
      <c r="AA55" s="1244"/>
      <c r="AB55" s="1244"/>
      <c r="AC55" s="1244"/>
      <c r="AD55" s="1244"/>
      <c r="AE55" s="1244"/>
      <c r="AF55" s="1244"/>
      <c r="AG55" s="1244"/>
      <c r="AH55" s="1244"/>
      <c r="AI55" s="1244"/>
      <c r="AJ55" s="1244"/>
      <c r="AK55" s="1244"/>
      <c r="AL55" s="1244"/>
      <c r="AM55" s="1244"/>
      <c r="AN55" s="1244"/>
      <c r="AO55" s="1244"/>
      <c r="AP55" s="1244"/>
      <c r="AQ55" s="1244"/>
      <c r="AR55" s="1244"/>
      <c r="AS55" s="1244"/>
      <c r="AT55" s="1244"/>
      <c r="AU55" s="1244"/>
      <c r="AV55" s="1244"/>
      <c r="AW55" s="1244"/>
      <c r="AX55" s="1244"/>
      <c r="AY55" s="1244"/>
      <c r="AZ55" s="1244"/>
      <c r="BA55" s="1244"/>
      <c r="BB55" s="1244"/>
      <c r="BC55" s="1247"/>
      <c r="BD55" s="1227"/>
      <c r="BE55" s="1228"/>
      <c r="BF55" s="1228"/>
      <c r="BG55" s="1228"/>
      <c r="BH55" s="1228"/>
      <c r="BI55" s="1228"/>
      <c r="BJ55" s="1228"/>
      <c r="BK55" s="1228"/>
      <c r="BL55" s="1228"/>
      <c r="BM55" s="1229"/>
    </row>
    <row r="56" spans="1:57" s="127" customFormat="1" ht="20.25" customHeight="1">
      <c r="A56" s="116"/>
      <c r="B56" s="124"/>
      <c r="C56" s="125"/>
      <c r="D56" s="138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  <c r="Q56" s="126"/>
      <c r="R56" s="126"/>
      <c r="S56" s="126"/>
      <c r="AV56" s="126"/>
      <c r="AW56" s="126"/>
      <c r="AX56" s="131"/>
      <c r="AY56" s="131"/>
      <c r="AZ56" s="131"/>
      <c r="BA56" s="131"/>
      <c r="BB56" s="126"/>
      <c r="BC56" s="126"/>
      <c r="BD56" s="126"/>
      <c r="BE56" s="128"/>
    </row>
    <row r="57" spans="1:57" s="127" customFormat="1" ht="20.25" customHeight="1">
      <c r="A57" s="116"/>
      <c r="B57" s="124"/>
      <c r="C57" s="125"/>
      <c r="D57" s="138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126"/>
      <c r="R57" s="126"/>
      <c r="S57" s="126"/>
      <c r="AV57" s="126"/>
      <c r="AW57" s="126"/>
      <c r="AX57" s="131"/>
      <c r="AY57" s="131"/>
      <c r="AZ57" s="131"/>
      <c r="BA57" s="131"/>
      <c r="BB57" s="126"/>
      <c r="BC57" s="126"/>
      <c r="BD57" s="126"/>
      <c r="BE57" s="128"/>
    </row>
    <row r="58" spans="1:65" s="127" customFormat="1" ht="20.25" customHeight="1">
      <c r="A58" s="116"/>
      <c r="B58" s="845" t="s">
        <v>209</v>
      </c>
      <c r="C58" s="845"/>
      <c r="D58" s="1210" t="s">
        <v>143</v>
      </c>
      <c r="E58" s="1210"/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0"/>
      <c r="T58" s="1210"/>
      <c r="U58" s="1210"/>
      <c r="V58" s="1210"/>
      <c r="W58" s="1210"/>
      <c r="X58" s="1210"/>
      <c r="Y58" s="1210"/>
      <c r="Z58" s="1210"/>
      <c r="AA58" s="1210"/>
      <c r="AB58" s="1210"/>
      <c r="AC58" s="1210"/>
      <c r="AD58" s="1210"/>
      <c r="AE58" s="1210"/>
      <c r="AF58" s="1210"/>
      <c r="AG58" s="1210"/>
      <c r="AH58" s="1210"/>
      <c r="AI58" s="1210"/>
      <c r="AJ58" s="1210"/>
      <c r="AK58" s="1210"/>
      <c r="AL58" s="1210"/>
      <c r="AM58" s="1210"/>
      <c r="AN58" s="1210"/>
      <c r="AO58" s="1210"/>
      <c r="AP58" s="1210"/>
      <c r="AQ58" s="1210"/>
      <c r="AR58" s="1210"/>
      <c r="AS58" s="1210"/>
      <c r="AT58" s="1210"/>
      <c r="AU58" s="1210"/>
      <c r="AV58" s="1210"/>
      <c r="AW58" s="1210"/>
      <c r="AX58" s="1211">
        <f>0.4*BD53</f>
        <v>0</v>
      </c>
      <c r="AY58" s="1212"/>
      <c r="AZ58" s="1212"/>
      <c r="BA58" s="1212"/>
      <c r="BB58" s="1212"/>
      <c r="BC58" s="1212"/>
      <c r="BD58" s="1212"/>
      <c r="BE58" s="1212"/>
      <c r="BF58" s="1212"/>
      <c r="BG58" s="1212"/>
      <c r="BH58" s="1212"/>
      <c r="BI58" s="1212"/>
      <c r="BJ58" s="1212"/>
      <c r="BK58" s="1212"/>
      <c r="BL58" s="1212"/>
      <c r="BM58" s="1213"/>
    </row>
    <row r="59" spans="1:65" s="127" customFormat="1" ht="20.25" customHeight="1">
      <c r="A59" s="116"/>
      <c r="B59" s="845"/>
      <c r="C59" s="845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1210"/>
      <c r="AJ59" s="1210"/>
      <c r="AK59" s="1210"/>
      <c r="AL59" s="1210"/>
      <c r="AM59" s="1210"/>
      <c r="AN59" s="1210"/>
      <c r="AO59" s="1210"/>
      <c r="AP59" s="1210"/>
      <c r="AQ59" s="1210"/>
      <c r="AR59" s="1210"/>
      <c r="AS59" s="1210"/>
      <c r="AT59" s="1210"/>
      <c r="AU59" s="1210"/>
      <c r="AV59" s="1210"/>
      <c r="AW59" s="1210"/>
      <c r="AX59" s="1214"/>
      <c r="AY59" s="1215"/>
      <c r="AZ59" s="1215"/>
      <c r="BA59" s="1215"/>
      <c r="BB59" s="1215"/>
      <c r="BC59" s="1215"/>
      <c r="BD59" s="1215"/>
      <c r="BE59" s="1215"/>
      <c r="BF59" s="1215"/>
      <c r="BG59" s="1215"/>
      <c r="BH59" s="1215"/>
      <c r="BI59" s="1215"/>
      <c r="BJ59" s="1215"/>
      <c r="BK59" s="1215"/>
      <c r="BL59" s="1215"/>
      <c r="BM59" s="1216"/>
    </row>
    <row r="60" spans="1:65" s="127" customFormat="1" ht="20.25" customHeight="1">
      <c r="A60" s="116"/>
      <c r="B60" s="845"/>
      <c r="C60" s="845"/>
      <c r="D60" s="1210"/>
      <c r="E60" s="1210"/>
      <c r="F60" s="1210"/>
      <c r="G60" s="1210"/>
      <c r="H60" s="1210"/>
      <c r="I60" s="1210"/>
      <c r="J60" s="1210"/>
      <c r="K60" s="1210"/>
      <c r="L60" s="1210"/>
      <c r="M60" s="1210"/>
      <c r="N60" s="1210"/>
      <c r="O60" s="1210"/>
      <c r="P60" s="1210"/>
      <c r="Q60" s="1210"/>
      <c r="R60" s="1210"/>
      <c r="S60" s="1210"/>
      <c r="T60" s="1210"/>
      <c r="U60" s="1210"/>
      <c r="V60" s="1210"/>
      <c r="W60" s="1210"/>
      <c r="X60" s="1210"/>
      <c r="Y60" s="1210"/>
      <c r="Z60" s="1210"/>
      <c r="AA60" s="1210"/>
      <c r="AB60" s="1210"/>
      <c r="AC60" s="1210"/>
      <c r="AD60" s="1210"/>
      <c r="AE60" s="1210"/>
      <c r="AF60" s="1210"/>
      <c r="AG60" s="1210"/>
      <c r="AH60" s="1210"/>
      <c r="AI60" s="1210"/>
      <c r="AJ60" s="1210"/>
      <c r="AK60" s="1210"/>
      <c r="AL60" s="1210"/>
      <c r="AM60" s="1210"/>
      <c r="AN60" s="1210"/>
      <c r="AO60" s="1210"/>
      <c r="AP60" s="1210"/>
      <c r="AQ60" s="1210"/>
      <c r="AR60" s="1210"/>
      <c r="AS60" s="1210"/>
      <c r="AT60" s="1210"/>
      <c r="AU60" s="1210"/>
      <c r="AV60" s="1210"/>
      <c r="AW60" s="1210"/>
      <c r="AX60" s="1217"/>
      <c r="AY60" s="1218"/>
      <c r="AZ60" s="1218"/>
      <c r="BA60" s="1218"/>
      <c r="BB60" s="1218"/>
      <c r="BC60" s="1218"/>
      <c r="BD60" s="1218"/>
      <c r="BE60" s="1218"/>
      <c r="BF60" s="1218"/>
      <c r="BG60" s="1218"/>
      <c r="BH60" s="1218"/>
      <c r="BI60" s="1218"/>
      <c r="BJ60" s="1218"/>
      <c r="BK60" s="1218"/>
      <c r="BL60" s="1218"/>
      <c r="BM60" s="1219"/>
    </row>
    <row r="61" spans="1:65" s="127" customFormat="1" ht="20.25" customHeight="1">
      <c r="A61" s="116"/>
      <c r="B61" s="845" t="s">
        <v>210</v>
      </c>
      <c r="C61" s="845"/>
      <c r="D61" s="1168" t="s">
        <v>207</v>
      </c>
      <c r="E61" s="1168"/>
      <c r="F61" s="1168"/>
      <c r="G61" s="1168"/>
      <c r="H61" s="1168"/>
      <c r="I61" s="1168"/>
      <c r="J61" s="1168"/>
      <c r="K61" s="1168"/>
      <c r="L61" s="1168"/>
      <c r="M61" s="1168"/>
      <c r="N61" s="1168"/>
      <c r="O61" s="1168"/>
      <c r="P61" s="1168"/>
      <c r="Q61" s="1168"/>
      <c r="R61" s="1168"/>
      <c r="S61" s="1168"/>
      <c r="T61" s="1168"/>
      <c r="U61" s="1168"/>
      <c r="V61" s="1168"/>
      <c r="W61" s="1168"/>
      <c r="X61" s="1168"/>
      <c r="Y61" s="1168"/>
      <c r="Z61" s="1168"/>
      <c r="AA61" s="1168"/>
      <c r="AB61" s="1168"/>
      <c r="AC61" s="1168"/>
      <c r="AD61" s="1168"/>
      <c r="AE61" s="1168"/>
      <c r="AF61" s="1168"/>
      <c r="AG61" s="1168"/>
      <c r="AH61" s="1168"/>
      <c r="AI61" s="1168"/>
      <c r="AJ61" s="1168"/>
      <c r="AK61" s="1168"/>
      <c r="AL61" s="1168"/>
      <c r="AM61" s="1168"/>
      <c r="AN61" s="1168"/>
      <c r="AO61" s="1168"/>
      <c r="AP61" s="1168"/>
      <c r="AQ61" s="1168"/>
      <c r="AR61" s="1168"/>
      <c r="AS61" s="1168"/>
      <c r="AT61" s="1168"/>
      <c r="AU61" s="1168"/>
      <c r="AV61" s="1168"/>
      <c r="AW61" s="1168"/>
      <c r="AX61" s="1169" t="str">
        <f>IF(AX58=0,"NO",IF(BD30&gt;AX58,"NO","OK"))</f>
        <v>NO</v>
      </c>
      <c r="AY61" s="1169"/>
      <c r="AZ61" s="1169"/>
      <c r="BA61" s="1169"/>
      <c r="BB61" s="1169"/>
      <c r="BC61" s="1169"/>
      <c r="BD61" s="1169"/>
      <c r="BE61" s="1169"/>
      <c r="BF61" s="1169"/>
      <c r="BG61" s="1169"/>
      <c r="BH61" s="1169"/>
      <c r="BI61" s="1169"/>
      <c r="BJ61" s="1169"/>
      <c r="BK61" s="1169"/>
      <c r="BL61" s="1169"/>
      <c r="BM61" s="1169"/>
    </row>
    <row r="62" spans="1:65" s="127" customFormat="1" ht="20.25" customHeight="1">
      <c r="A62" s="116"/>
      <c r="B62" s="845"/>
      <c r="C62" s="845"/>
      <c r="D62" s="1168"/>
      <c r="E62" s="1168"/>
      <c r="F62" s="1168"/>
      <c r="G62" s="1168"/>
      <c r="H62" s="1168"/>
      <c r="I62" s="1168"/>
      <c r="J62" s="1168"/>
      <c r="K62" s="1168"/>
      <c r="L62" s="1168"/>
      <c r="M62" s="1168"/>
      <c r="N62" s="1168"/>
      <c r="O62" s="1168"/>
      <c r="P62" s="1168"/>
      <c r="Q62" s="1168"/>
      <c r="R62" s="1168"/>
      <c r="S62" s="1168"/>
      <c r="T62" s="1168"/>
      <c r="U62" s="1168"/>
      <c r="V62" s="1168"/>
      <c r="W62" s="1168"/>
      <c r="X62" s="1168"/>
      <c r="Y62" s="1168"/>
      <c r="Z62" s="1168"/>
      <c r="AA62" s="1168"/>
      <c r="AB62" s="1168"/>
      <c r="AC62" s="1168"/>
      <c r="AD62" s="1168"/>
      <c r="AE62" s="1168"/>
      <c r="AF62" s="1168"/>
      <c r="AG62" s="1168"/>
      <c r="AH62" s="1168"/>
      <c r="AI62" s="1168"/>
      <c r="AJ62" s="1168"/>
      <c r="AK62" s="1168"/>
      <c r="AL62" s="1168"/>
      <c r="AM62" s="1168"/>
      <c r="AN62" s="1168"/>
      <c r="AO62" s="1168"/>
      <c r="AP62" s="1168"/>
      <c r="AQ62" s="1168"/>
      <c r="AR62" s="1168"/>
      <c r="AS62" s="1168"/>
      <c r="AT62" s="1168"/>
      <c r="AU62" s="1168"/>
      <c r="AV62" s="1168"/>
      <c r="AW62" s="1168"/>
      <c r="AX62" s="1169"/>
      <c r="AY62" s="1169"/>
      <c r="AZ62" s="1169"/>
      <c r="BA62" s="1169"/>
      <c r="BB62" s="1169"/>
      <c r="BC62" s="1169"/>
      <c r="BD62" s="1169"/>
      <c r="BE62" s="1169"/>
      <c r="BF62" s="1169"/>
      <c r="BG62" s="1169"/>
      <c r="BH62" s="1169"/>
      <c r="BI62" s="1169"/>
      <c r="BJ62" s="1169"/>
      <c r="BK62" s="1169"/>
      <c r="BL62" s="1169"/>
      <c r="BM62" s="1169"/>
    </row>
    <row r="63" spans="1:65" s="127" customFormat="1" ht="20.25" customHeight="1">
      <c r="A63" s="116"/>
      <c r="B63" s="845"/>
      <c r="C63" s="845"/>
      <c r="D63" s="1168"/>
      <c r="E63" s="1168"/>
      <c r="F63" s="1168"/>
      <c r="G63" s="1168"/>
      <c r="H63" s="1168"/>
      <c r="I63" s="1168"/>
      <c r="J63" s="1168"/>
      <c r="K63" s="1168"/>
      <c r="L63" s="1168"/>
      <c r="M63" s="1168"/>
      <c r="N63" s="1168"/>
      <c r="O63" s="1168"/>
      <c r="P63" s="1168"/>
      <c r="Q63" s="1168"/>
      <c r="R63" s="1168"/>
      <c r="S63" s="1168"/>
      <c r="T63" s="1168"/>
      <c r="U63" s="1168"/>
      <c r="V63" s="1168"/>
      <c r="W63" s="1168"/>
      <c r="X63" s="1168"/>
      <c r="Y63" s="1168"/>
      <c r="Z63" s="1168"/>
      <c r="AA63" s="1168"/>
      <c r="AB63" s="1168"/>
      <c r="AC63" s="1168"/>
      <c r="AD63" s="1168"/>
      <c r="AE63" s="1168"/>
      <c r="AF63" s="1168"/>
      <c r="AG63" s="1168"/>
      <c r="AH63" s="1168"/>
      <c r="AI63" s="1168"/>
      <c r="AJ63" s="1168"/>
      <c r="AK63" s="1168"/>
      <c r="AL63" s="1168"/>
      <c r="AM63" s="1168"/>
      <c r="AN63" s="1168"/>
      <c r="AO63" s="1168"/>
      <c r="AP63" s="1168"/>
      <c r="AQ63" s="1168"/>
      <c r="AR63" s="1168"/>
      <c r="AS63" s="1168"/>
      <c r="AT63" s="1168"/>
      <c r="AU63" s="1168"/>
      <c r="AV63" s="1168"/>
      <c r="AW63" s="1168"/>
      <c r="AX63" s="1169"/>
      <c r="AY63" s="1169"/>
      <c r="AZ63" s="1169"/>
      <c r="BA63" s="1169"/>
      <c r="BB63" s="1169"/>
      <c r="BC63" s="1169"/>
      <c r="BD63" s="1169"/>
      <c r="BE63" s="1169"/>
      <c r="BF63" s="1169"/>
      <c r="BG63" s="1169"/>
      <c r="BH63" s="1169"/>
      <c r="BI63" s="1169"/>
      <c r="BJ63" s="1169"/>
      <c r="BK63" s="1169"/>
      <c r="BL63" s="1169"/>
      <c r="BM63" s="1169"/>
    </row>
    <row r="64" spans="1:65" s="127" customFormat="1" ht="20.25" customHeight="1">
      <c r="A64" s="116"/>
      <c r="B64" s="845" t="s">
        <v>211</v>
      </c>
      <c r="C64" s="845"/>
      <c r="D64" s="1157" t="str">
        <f>IF(AX61="OK","L'INVESTIMENTO HA SOSTENIBILITA' FINANZIARIA ED ECONOMICA","L'INVESTIMENTO NON HA SOSTENIBILITA' FINANZIARIA ED ECONOMICA")</f>
        <v>L'INVESTIMENTO NON HA SOSTENIBILITA' FINANZIARIA ED ECONOMICA</v>
      </c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1157"/>
      <c r="AC64" s="1157"/>
      <c r="AD64" s="1157"/>
      <c r="AE64" s="1157"/>
      <c r="AF64" s="1157"/>
      <c r="AG64" s="1157"/>
      <c r="AH64" s="1157"/>
      <c r="AI64" s="1157"/>
      <c r="AJ64" s="1157"/>
      <c r="AK64" s="1157"/>
      <c r="AL64" s="1157"/>
      <c r="AM64" s="1157"/>
      <c r="AN64" s="1157"/>
      <c r="AO64" s="1157"/>
      <c r="AP64" s="1157"/>
      <c r="AQ64" s="1157"/>
      <c r="AR64" s="1157"/>
      <c r="AS64" s="1157"/>
      <c r="AT64" s="1157"/>
      <c r="AU64" s="1157"/>
      <c r="AV64" s="1157"/>
      <c r="AW64" s="1157"/>
      <c r="AX64" s="1158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1158"/>
      <c r="AZ64" s="1158"/>
      <c r="BA64" s="1158"/>
      <c r="BB64" s="1158"/>
      <c r="BC64" s="1158"/>
      <c r="BD64" s="1158"/>
      <c r="BE64" s="1158"/>
      <c r="BF64" s="1158"/>
      <c r="BG64" s="1158"/>
      <c r="BH64" s="1158"/>
      <c r="BI64" s="1158"/>
      <c r="BJ64" s="1158"/>
      <c r="BK64" s="1158"/>
      <c r="BL64" s="1158"/>
      <c r="BM64" s="1158"/>
    </row>
    <row r="65" spans="1:65" s="127" customFormat="1" ht="20.25" customHeight="1">
      <c r="A65" s="116"/>
      <c r="B65" s="845"/>
      <c r="C65" s="845"/>
      <c r="D65" s="1157"/>
      <c r="E65" s="1157"/>
      <c r="F65" s="1157"/>
      <c r="G65" s="1157"/>
      <c r="H65" s="1157"/>
      <c r="I65" s="1157"/>
      <c r="J65" s="1157"/>
      <c r="K65" s="1157"/>
      <c r="L65" s="1157"/>
      <c r="M65" s="1157"/>
      <c r="N65" s="1157"/>
      <c r="O65" s="1157"/>
      <c r="P65" s="1157"/>
      <c r="Q65" s="1157"/>
      <c r="R65" s="1157"/>
      <c r="S65" s="1157"/>
      <c r="T65" s="1157"/>
      <c r="U65" s="1157"/>
      <c r="V65" s="1157"/>
      <c r="W65" s="1157"/>
      <c r="X65" s="1157"/>
      <c r="Y65" s="1157"/>
      <c r="Z65" s="1157"/>
      <c r="AA65" s="1157"/>
      <c r="AB65" s="1157"/>
      <c r="AC65" s="1157"/>
      <c r="AD65" s="1157"/>
      <c r="AE65" s="1157"/>
      <c r="AF65" s="1157"/>
      <c r="AG65" s="1157"/>
      <c r="AH65" s="1157"/>
      <c r="AI65" s="1157"/>
      <c r="AJ65" s="1157"/>
      <c r="AK65" s="1157"/>
      <c r="AL65" s="1157"/>
      <c r="AM65" s="1157"/>
      <c r="AN65" s="1157"/>
      <c r="AO65" s="1157"/>
      <c r="AP65" s="1157"/>
      <c r="AQ65" s="1157"/>
      <c r="AR65" s="1157"/>
      <c r="AS65" s="1157"/>
      <c r="AT65" s="1157"/>
      <c r="AU65" s="1157"/>
      <c r="AV65" s="1157"/>
      <c r="AW65" s="1157"/>
      <c r="AX65" s="1158"/>
      <c r="AY65" s="1158"/>
      <c r="AZ65" s="1158"/>
      <c r="BA65" s="1158"/>
      <c r="BB65" s="1158"/>
      <c r="BC65" s="1158"/>
      <c r="BD65" s="1158"/>
      <c r="BE65" s="1158"/>
      <c r="BF65" s="1158"/>
      <c r="BG65" s="1158"/>
      <c r="BH65" s="1158"/>
      <c r="BI65" s="1158"/>
      <c r="BJ65" s="1158"/>
      <c r="BK65" s="1158"/>
      <c r="BL65" s="1158"/>
      <c r="BM65" s="1158"/>
    </row>
    <row r="66" spans="1:65" s="127" customFormat="1" ht="20.25" customHeight="1">
      <c r="A66" s="116"/>
      <c r="B66" s="845"/>
      <c r="C66" s="845"/>
      <c r="D66" s="1157"/>
      <c r="E66" s="1157"/>
      <c r="F66" s="1157"/>
      <c r="G66" s="1157"/>
      <c r="H66" s="1157"/>
      <c r="I66" s="1157"/>
      <c r="J66" s="1157"/>
      <c r="K66" s="1157"/>
      <c r="L66" s="1157"/>
      <c r="M66" s="1157"/>
      <c r="N66" s="1157"/>
      <c r="O66" s="1157"/>
      <c r="P66" s="1157"/>
      <c r="Q66" s="1157"/>
      <c r="R66" s="1157"/>
      <c r="S66" s="1157"/>
      <c r="T66" s="1157"/>
      <c r="U66" s="1157"/>
      <c r="V66" s="1157"/>
      <c r="W66" s="1157"/>
      <c r="X66" s="1157"/>
      <c r="Y66" s="1157"/>
      <c r="Z66" s="1157"/>
      <c r="AA66" s="1157"/>
      <c r="AB66" s="1157"/>
      <c r="AC66" s="1157"/>
      <c r="AD66" s="1157"/>
      <c r="AE66" s="1157"/>
      <c r="AF66" s="1157"/>
      <c r="AG66" s="1157"/>
      <c r="AH66" s="1157"/>
      <c r="AI66" s="1157"/>
      <c r="AJ66" s="1157"/>
      <c r="AK66" s="1157"/>
      <c r="AL66" s="1157"/>
      <c r="AM66" s="1157"/>
      <c r="AN66" s="1157"/>
      <c r="AO66" s="1157"/>
      <c r="AP66" s="1157"/>
      <c r="AQ66" s="1157"/>
      <c r="AR66" s="1157"/>
      <c r="AS66" s="1157"/>
      <c r="AT66" s="1157"/>
      <c r="AU66" s="1157"/>
      <c r="AV66" s="1157"/>
      <c r="AW66" s="1157"/>
      <c r="AX66" s="1158"/>
      <c r="AY66" s="1158"/>
      <c r="AZ66" s="1158"/>
      <c r="BA66" s="1158"/>
      <c r="BB66" s="1158"/>
      <c r="BC66" s="1158"/>
      <c r="BD66" s="1158"/>
      <c r="BE66" s="1158"/>
      <c r="BF66" s="1158"/>
      <c r="BG66" s="1158"/>
      <c r="BH66" s="1158"/>
      <c r="BI66" s="1158"/>
      <c r="BJ66" s="1158"/>
      <c r="BK66" s="1158"/>
      <c r="BL66" s="1158"/>
      <c r="BM66" s="1158"/>
    </row>
    <row r="67" spans="1:57" s="127" customFormat="1" ht="20.25" customHeight="1">
      <c r="A67" s="116"/>
      <c r="B67" s="124"/>
      <c r="C67" s="125"/>
      <c r="D67" s="138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31"/>
      <c r="AY67" s="131"/>
      <c r="AZ67" s="131"/>
      <c r="BA67" s="131"/>
      <c r="BB67" s="126"/>
      <c r="BC67" s="126"/>
      <c r="BD67" s="126"/>
      <c r="BE67" s="128"/>
    </row>
    <row r="68" spans="1:65" s="127" customFormat="1" ht="26.25" customHeight="1">
      <c r="A68" s="116" t="s">
        <v>449</v>
      </c>
      <c r="B68" s="10"/>
      <c r="C68" s="1"/>
      <c r="D68" s="1154" t="s">
        <v>632</v>
      </c>
      <c r="E68" s="1154"/>
      <c r="F68" s="1154"/>
      <c r="G68" s="1154"/>
      <c r="H68" s="1154"/>
      <c r="I68" s="1154"/>
      <c r="J68" s="1154"/>
      <c r="K68" s="1154"/>
      <c r="L68" s="1154"/>
      <c r="M68" s="1154"/>
      <c r="N68" s="1154"/>
      <c r="O68" s="1154"/>
      <c r="P68" s="1154"/>
      <c r="Q68" s="1154"/>
      <c r="R68" s="1154"/>
      <c r="S68" s="1154"/>
      <c r="T68" s="1154"/>
      <c r="U68" s="1154"/>
      <c r="V68" s="1154"/>
      <c r="W68" s="1154"/>
      <c r="X68" s="1154"/>
      <c r="Y68" s="1154"/>
      <c r="Z68" s="1154"/>
      <c r="AA68" s="1154"/>
      <c r="AB68" s="1154"/>
      <c r="AC68" s="1154"/>
      <c r="AD68" s="1154"/>
      <c r="AE68" s="1154"/>
      <c r="AF68" s="1154"/>
      <c r="AG68" s="1154"/>
      <c r="AH68" s="1154"/>
      <c r="AI68" s="1154"/>
      <c r="AJ68" s="1154"/>
      <c r="AK68" s="1154"/>
      <c r="AL68" s="1154"/>
      <c r="AM68" s="1154"/>
      <c r="AN68" s="1154"/>
      <c r="AO68" s="1154"/>
      <c r="AP68" s="1154"/>
      <c r="AQ68" s="1154"/>
      <c r="AR68" s="1154"/>
      <c r="AS68" s="1154"/>
      <c r="AT68" s="1154"/>
      <c r="AU68" s="1154"/>
      <c r="AV68" s="1154"/>
      <c r="AW68" s="1154"/>
      <c r="AX68" s="1154"/>
      <c r="AY68" s="1154"/>
      <c r="AZ68" s="1154"/>
      <c r="BA68" s="1154"/>
      <c r="BB68" s="1154"/>
      <c r="BC68" s="1154"/>
      <c r="BD68" s="1154"/>
      <c r="BE68" s="1154"/>
      <c r="BF68" s="1154"/>
      <c r="BG68" s="1154"/>
      <c r="BH68" s="1154"/>
      <c r="BI68" s="1154"/>
      <c r="BJ68" s="1154"/>
      <c r="BK68" s="1154"/>
      <c r="BL68" s="1154"/>
      <c r="BM68" s="1154"/>
    </row>
    <row r="69" spans="1:65" s="127" customFormat="1" ht="22.5">
      <c r="A69" s="116"/>
      <c r="B69" s="178"/>
      <c r="C69" s="178"/>
      <c r="D69" s="1155" t="s">
        <v>633</v>
      </c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  <c r="AJ69" s="1156"/>
      <c r="AK69" s="1156"/>
      <c r="AL69" s="1156"/>
      <c r="AM69" s="1156"/>
      <c r="AN69" s="1156"/>
      <c r="AO69" s="1156"/>
      <c r="AP69" s="1156"/>
      <c r="AQ69" s="1156"/>
      <c r="AR69" s="1156"/>
      <c r="AS69" s="1156"/>
      <c r="AT69" s="1156"/>
      <c r="AU69" s="1156"/>
      <c r="AV69" s="1156"/>
      <c r="AW69" s="1156"/>
      <c r="AX69" s="1156"/>
      <c r="AY69" s="1156"/>
      <c r="AZ69" s="1156"/>
      <c r="BA69" s="1156"/>
      <c r="BB69" s="1156"/>
      <c r="BC69" s="1156"/>
      <c r="BD69" s="1156"/>
      <c r="BE69" s="1156"/>
      <c r="BF69" s="1156"/>
      <c r="BG69" s="1156"/>
      <c r="BH69" s="1156"/>
      <c r="BI69" s="1156"/>
      <c r="BJ69" s="1156"/>
      <c r="BK69" s="1156"/>
      <c r="BL69" s="1156"/>
      <c r="BM69" s="1156"/>
    </row>
    <row r="70" spans="1:57" s="127" customFormat="1" ht="20.25" customHeight="1">
      <c r="A70" s="116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31"/>
      <c r="AY70" s="131"/>
      <c r="AZ70" s="131"/>
      <c r="BA70" s="131"/>
      <c r="BB70" s="126"/>
      <c r="BC70" s="126"/>
      <c r="BD70" s="126"/>
      <c r="BE70" s="128"/>
    </row>
    <row r="71" spans="1:57" s="39" customFormat="1" ht="20.25" customHeight="1">
      <c r="A71" s="143"/>
      <c r="B71" s="181" t="s">
        <v>520</v>
      </c>
      <c r="C71" s="109"/>
      <c r="D71" s="109"/>
      <c r="E71" s="109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BE71" s="180"/>
    </row>
    <row r="72" spans="1:57" s="127" customFormat="1" ht="20.25" customHeight="1">
      <c r="A72" s="116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31"/>
      <c r="AY72" s="131"/>
      <c r="AZ72" s="131"/>
      <c r="BA72" s="131"/>
      <c r="BB72" s="126"/>
      <c r="BC72" s="126"/>
      <c r="BD72" s="126"/>
      <c r="BE72" s="128"/>
    </row>
    <row r="73" spans="1:65" s="127" customFormat="1" ht="20.25" customHeight="1">
      <c r="A73" s="116"/>
      <c r="B73" s="796"/>
      <c r="C73" s="797"/>
      <c r="D73" s="787" t="s">
        <v>224</v>
      </c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  <c r="P73" s="788"/>
      <c r="Q73" s="788"/>
      <c r="R73" s="788"/>
      <c r="S73" s="788"/>
      <c r="T73" s="788"/>
      <c r="U73" s="788"/>
      <c r="V73" s="788"/>
      <c r="W73" s="788"/>
      <c r="X73" s="788"/>
      <c r="Y73" s="788"/>
      <c r="Z73" s="788"/>
      <c r="AA73" s="788"/>
      <c r="AB73" s="789"/>
      <c r="AC73" s="787" t="s">
        <v>226</v>
      </c>
      <c r="AD73" s="788"/>
      <c r="AE73" s="788"/>
      <c r="AF73" s="788"/>
      <c r="AG73" s="788"/>
      <c r="AH73" s="788"/>
      <c r="AI73" s="788"/>
      <c r="AJ73" s="788"/>
      <c r="AK73" s="788"/>
      <c r="AL73" s="788"/>
      <c r="AM73" s="788"/>
      <c r="AN73" s="788"/>
      <c r="AO73" s="788"/>
      <c r="AP73" s="789"/>
      <c r="AQ73" s="787" t="s">
        <v>323</v>
      </c>
      <c r="AR73" s="788"/>
      <c r="AS73" s="788"/>
      <c r="AT73" s="789"/>
      <c r="AU73" s="679" t="s">
        <v>461</v>
      </c>
      <c r="AV73" s="680"/>
      <c r="AW73" s="680"/>
      <c r="AX73" s="680"/>
      <c r="AY73" s="681"/>
      <c r="AZ73" s="679" t="s">
        <v>225</v>
      </c>
      <c r="BA73" s="680"/>
      <c r="BB73" s="680"/>
      <c r="BC73" s="680"/>
      <c r="BD73" s="680"/>
      <c r="BE73" s="680"/>
      <c r="BF73" s="680"/>
      <c r="BG73" s="680"/>
      <c r="BH73" s="680"/>
      <c r="BI73" s="681"/>
      <c r="BJ73" s="875" t="s">
        <v>223</v>
      </c>
      <c r="BK73" s="875"/>
      <c r="BL73" s="875"/>
      <c r="BM73" s="875"/>
    </row>
    <row r="74" spans="1:65" s="127" customFormat="1" ht="20.25" customHeight="1">
      <c r="A74" s="116"/>
      <c r="B74" s="798"/>
      <c r="C74" s="799"/>
      <c r="D74" s="790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2"/>
      <c r="AC74" s="790"/>
      <c r="AD74" s="791"/>
      <c r="AE74" s="791"/>
      <c r="AF74" s="791"/>
      <c r="AG74" s="791"/>
      <c r="AH74" s="791"/>
      <c r="AI74" s="791"/>
      <c r="AJ74" s="791"/>
      <c r="AK74" s="791"/>
      <c r="AL74" s="791"/>
      <c r="AM74" s="791"/>
      <c r="AN74" s="791"/>
      <c r="AO74" s="791"/>
      <c r="AP74" s="792"/>
      <c r="AQ74" s="790"/>
      <c r="AR74" s="791"/>
      <c r="AS74" s="791"/>
      <c r="AT74" s="792"/>
      <c r="AU74" s="765"/>
      <c r="AV74" s="766"/>
      <c r="AW74" s="766"/>
      <c r="AX74" s="766"/>
      <c r="AY74" s="767"/>
      <c r="AZ74" s="765"/>
      <c r="BA74" s="766"/>
      <c r="BB74" s="766"/>
      <c r="BC74" s="766"/>
      <c r="BD74" s="766"/>
      <c r="BE74" s="766"/>
      <c r="BF74" s="766"/>
      <c r="BG74" s="766"/>
      <c r="BH74" s="766"/>
      <c r="BI74" s="767"/>
      <c r="BJ74" s="875"/>
      <c r="BK74" s="875"/>
      <c r="BL74" s="875"/>
      <c r="BM74" s="875"/>
    </row>
    <row r="75" spans="1:65" s="127" customFormat="1" ht="20.25" customHeight="1">
      <c r="A75" s="116"/>
      <c r="B75" s="798"/>
      <c r="C75" s="799"/>
      <c r="D75" s="790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2"/>
      <c r="AC75" s="790"/>
      <c r="AD75" s="791"/>
      <c r="AE75" s="791"/>
      <c r="AF75" s="791"/>
      <c r="AG75" s="791"/>
      <c r="AH75" s="791"/>
      <c r="AI75" s="791"/>
      <c r="AJ75" s="791"/>
      <c r="AK75" s="791"/>
      <c r="AL75" s="791"/>
      <c r="AM75" s="791"/>
      <c r="AN75" s="791"/>
      <c r="AO75" s="791"/>
      <c r="AP75" s="792"/>
      <c r="AQ75" s="790"/>
      <c r="AR75" s="791"/>
      <c r="AS75" s="791"/>
      <c r="AT75" s="792"/>
      <c r="AU75" s="765"/>
      <c r="AV75" s="766"/>
      <c r="AW75" s="766"/>
      <c r="AX75" s="766"/>
      <c r="AY75" s="767"/>
      <c r="AZ75" s="765"/>
      <c r="BA75" s="766"/>
      <c r="BB75" s="766"/>
      <c r="BC75" s="766"/>
      <c r="BD75" s="766"/>
      <c r="BE75" s="766"/>
      <c r="BF75" s="766"/>
      <c r="BG75" s="766"/>
      <c r="BH75" s="766"/>
      <c r="BI75" s="767"/>
      <c r="BJ75" s="875"/>
      <c r="BK75" s="875"/>
      <c r="BL75" s="875"/>
      <c r="BM75" s="875"/>
    </row>
    <row r="76" spans="1:71" s="127" customFormat="1" ht="20.25" customHeight="1">
      <c r="A76" s="116"/>
      <c r="B76" s="800"/>
      <c r="C76" s="801"/>
      <c r="D76" s="793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  <c r="AA76" s="794"/>
      <c r="AB76" s="795"/>
      <c r="AC76" s="793"/>
      <c r="AD76" s="794"/>
      <c r="AE76" s="794"/>
      <c r="AF76" s="794"/>
      <c r="AG76" s="794"/>
      <c r="AH76" s="794"/>
      <c r="AI76" s="794"/>
      <c r="AJ76" s="794"/>
      <c r="AK76" s="794"/>
      <c r="AL76" s="794"/>
      <c r="AM76" s="794"/>
      <c r="AN76" s="794"/>
      <c r="AO76" s="794"/>
      <c r="AP76" s="795"/>
      <c r="AQ76" s="793"/>
      <c r="AR76" s="794"/>
      <c r="AS76" s="794"/>
      <c r="AT76" s="795"/>
      <c r="AU76" s="682"/>
      <c r="AV76" s="683"/>
      <c r="AW76" s="683"/>
      <c r="AX76" s="683"/>
      <c r="AY76" s="684"/>
      <c r="AZ76" s="682"/>
      <c r="BA76" s="683"/>
      <c r="BB76" s="683"/>
      <c r="BC76" s="683"/>
      <c r="BD76" s="683"/>
      <c r="BE76" s="683"/>
      <c r="BF76" s="683"/>
      <c r="BG76" s="683"/>
      <c r="BH76" s="683"/>
      <c r="BI76" s="684"/>
      <c r="BJ76" s="875"/>
      <c r="BK76" s="875"/>
      <c r="BL76" s="875"/>
      <c r="BM76" s="875"/>
      <c r="BO76" s="136"/>
      <c r="BP76" s="136"/>
      <c r="BQ76" s="136"/>
      <c r="BR76" s="136"/>
      <c r="BS76" s="136"/>
    </row>
    <row r="77" spans="1:71" s="127" customFormat="1" ht="20.25" customHeight="1">
      <c r="A77" s="116"/>
      <c r="B77" s="720" t="s">
        <v>214</v>
      </c>
      <c r="C77" s="721"/>
      <c r="D77" s="1159" t="s">
        <v>212</v>
      </c>
      <c r="E77" s="1160"/>
      <c r="F77" s="1160"/>
      <c r="G77" s="1160"/>
      <c r="H77" s="1160"/>
      <c r="I77" s="1160"/>
      <c r="J77" s="1160"/>
      <c r="K77" s="1160"/>
      <c r="L77" s="1160"/>
      <c r="M77" s="1160"/>
      <c r="N77" s="1160"/>
      <c r="O77" s="1160"/>
      <c r="P77" s="1160"/>
      <c r="Q77" s="1160"/>
      <c r="R77" s="1160"/>
      <c r="S77" s="1160"/>
      <c r="T77" s="1160"/>
      <c r="U77" s="1160"/>
      <c r="V77" s="1160"/>
      <c r="W77" s="1160"/>
      <c r="X77" s="1160"/>
      <c r="Y77" s="1160"/>
      <c r="Z77" s="1160"/>
      <c r="AA77" s="1160"/>
      <c r="AB77" s="1161"/>
      <c r="AC77" s="787" t="s">
        <v>326</v>
      </c>
      <c r="AD77" s="788"/>
      <c r="AE77" s="788"/>
      <c r="AF77" s="788"/>
      <c r="AG77" s="788"/>
      <c r="AH77" s="788"/>
      <c r="AI77" s="788"/>
      <c r="AJ77" s="788"/>
      <c r="AK77" s="788"/>
      <c r="AL77" s="788"/>
      <c r="AM77" s="788"/>
      <c r="AN77" s="788"/>
      <c r="AO77" s="788"/>
      <c r="AP77" s="789"/>
      <c r="AQ77" s="420"/>
      <c r="AR77" s="421"/>
      <c r="AS77" s="421"/>
      <c r="AT77" s="422"/>
      <c r="AU77" s="675" t="s">
        <v>463</v>
      </c>
      <c r="AV77" s="676"/>
      <c r="AW77" s="676"/>
      <c r="AX77" s="676"/>
      <c r="AY77" s="677"/>
      <c r="AZ77" s="1177"/>
      <c r="BA77" s="1178"/>
      <c r="BB77" s="1178"/>
      <c r="BC77" s="1178"/>
      <c r="BD77" s="1178"/>
      <c r="BE77" s="1178"/>
      <c r="BF77" s="1178"/>
      <c r="BG77" s="1178"/>
      <c r="BH77" s="1178"/>
      <c r="BI77" s="1179"/>
      <c r="BJ77" s="1170" t="str">
        <f>IF('Pagina 2'!BC69=0,"NO",IF('Pagina 2'!BC70&gt;=10%,"OK","NO"))</f>
        <v>NO</v>
      </c>
      <c r="BK77" s="1170"/>
      <c r="BL77" s="1170"/>
      <c r="BM77" s="1170"/>
      <c r="BO77" s="136"/>
      <c r="BP77" s="1272"/>
      <c r="BQ77" s="1272"/>
      <c r="BR77" s="1272"/>
      <c r="BS77" s="1272"/>
    </row>
    <row r="78" spans="1:71" s="127" customFormat="1" ht="20.25" customHeight="1">
      <c r="A78" s="116"/>
      <c r="B78" s="722"/>
      <c r="C78" s="723"/>
      <c r="D78" s="1162"/>
      <c r="E78" s="1163"/>
      <c r="F78" s="1163"/>
      <c r="G78" s="1163"/>
      <c r="H78" s="1163"/>
      <c r="I78" s="1163"/>
      <c r="J78" s="1163"/>
      <c r="K78" s="1163"/>
      <c r="L78" s="1163"/>
      <c r="M78" s="1163"/>
      <c r="N78" s="1163"/>
      <c r="O78" s="1163"/>
      <c r="P78" s="1163"/>
      <c r="Q78" s="1163"/>
      <c r="R78" s="1163"/>
      <c r="S78" s="1163"/>
      <c r="T78" s="1163"/>
      <c r="U78" s="1163"/>
      <c r="V78" s="1163"/>
      <c r="W78" s="1163"/>
      <c r="X78" s="1163"/>
      <c r="Y78" s="1163"/>
      <c r="Z78" s="1163"/>
      <c r="AA78" s="1163"/>
      <c r="AB78" s="1164"/>
      <c r="AC78" s="790"/>
      <c r="AD78" s="791"/>
      <c r="AE78" s="791"/>
      <c r="AF78" s="791"/>
      <c r="AG78" s="791"/>
      <c r="AH78" s="791"/>
      <c r="AI78" s="791"/>
      <c r="AJ78" s="791"/>
      <c r="AK78" s="791"/>
      <c r="AL78" s="791"/>
      <c r="AM78" s="791"/>
      <c r="AN78" s="791"/>
      <c r="AO78" s="791"/>
      <c r="AP78" s="792"/>
      <c r="AQ78" s="498"/>
      <c r="AR78" s="499"/>
      <c r="AS78" s="499"/>
      <c r="AT78" s="500"/>
      <c r="AU78" s="1171"/>
      <c r="AV78" s="1172"/>
      <c r="AW78" s="1172"/>
      <c r="AX78" s="1172"/>
      <c r="AY78" s="1173"/>
      <c r="AZ78" s="1180"/>
      <c r="BA78" s="1181"/>
      <c r="BB78" s="1181"/>
      <c r="BC78" s="1181"/>
      <c r="BD78" s="1181"/>
      <c r="BE78" s="1181"/>
      <c r="BF78" s="1181"/>
      <c r="BG78" s="1181"/>
      <c r="BH78" s="1181"/>
      <c r="BI78" s="1182"/>
      <c r="BJ78" s="1170"/>
      <c r="BK78" s="1170"/>
      <c r="BL78" s="1170"/>
      <c r="BM78" s="1170"/>
      <c r="BO78" s="136"/>
      <c r="BP78" s="1272"/>
      <c r="BQ78" s="1272"/>
      <c r="BR78" s="1272"/>
      <c r="BS78" s="1272"/>
    </row>
    <row r="79" spans="1:71" s="127" customFormat="1" ht="20.25" customHeight="1">
      <c r="A79" s="116"/>
      <c r="B79" s="722"/>
      <c r="C79" s="723"/>
      <c r="D79" s="1162"/>
      <c r="E79" s="1163"/>
      <c r="F79" s="1163"/>
      <c r="G79" s="1163"/>
      <c r="H79" s="1163"/>
      <c r="I79" s="1163"/>
      <c r="J79" s="1163"/>
      <c r="K79" s="1163"/>
      <c r="L79" s="1163"/>
      <c r="M79" s="1163"/>
      <c r="N79" s="1163"/>
      <c r="O79" s="1163"/>
      <c r="P79" s="1163"/>
      <c r="Q79" s="1163"/>
      <c r="R79" s="1163"/>
      <c r="S79" s="1163"/>
      <c r="T79" s="1163"/>
      <c r="U79" s="1163"/>
      <c r="V79" s="1163"/>
      <c r="W79" s="1163"/>
      <c r="X79" s="1163"/>
      <c r="Y79" s="1163"/>
      <c r="Z79" s="1163"/>
      <c r="AA79" s="1163"/>
      <c r="AB79" s="1164"/>
      <c r="AC79" s="790"/>
      <c r="AD79" s="791"/>
      <c r="AE79" s="791"/>
      <c r="AF79" s="791"/>
      <c r="AG79" s="791"/>
      <c r="AH79" s="791"/>
      <c r="AI79" s="791"/>
      <c r="AJ79" s="791"/>
      <c r="AK79" s="791"/>
      <c r="AL79" s="791"/>
      <c r="AM79" s="791"/>
      <c r="AN79" s="791"/>
      <c r="AO79" s="791"/>
      <c r="AP79" s="792"/>
      <c r="AQ79" s="498"/>
      <c r="AR79" s="499"/>
      <c r="AS79" s="499"/>
      <c r="AT79" s="500"/>
      <c r="AU79" s="1171"/>
      <c r="AV79" s="1172"/>
      <c r="AW79" s="1172"/>
      <c r="AX79" s="1172"/>
      <c r="AY79" s="1173"/>
      <c r="AZ79" s="1180"/>
      <c r="BA79" s="1181"/>
      <c r="BB79" s="1181"/>
      <c r="BC79" s="1181"/>
      <c r="BD79" s="1181"/>
      <c r="BE79" s="1181"/>
      <c r="BF79" s="1181"/>
      <c r="BG79" s="1181"/>
      <c r="BH79" s="1181"/>
      <c r="BI79" s="1182"/>
      <c r="BJ79" s="1170"/>
      <c r="BK79" s="1170"/>
      <c r="BL79" s="1170"/>
      <c r="BM79" s="1170"/>
      <c r="BO79" s="136"/>
      <c r="BP79" s="1272"/>
      <c r="BQ79" s="1272"/>
      <c r="BR79" s="1272"/>
      <c r="BS79" s="1272"/>
    </row>
    <row r="80" spans="1:71" s="127" customFormat="1" ht="20.25" customHeight="1">
      <c r="A80" s="116"/>
      <c r="B80" s="724"/>
      <c r="C80" s="725"/>
      <c r="D80" s="1165"/>
      <c r="E80" s="1166"/>
      <c r="F80" s="1166"/>
      <c r="G80" s="1166"/>
      <c r="H80" s="1166"/>
      <c r="I80" s="1166"/>
      <c r="J80" s="1166"/>
      <c r="K80" s="1166"/>
      <c r="L80" s="1166"/>
      <c r="M80" s="1166"/>
      <c r="N80" s="1166"/>
      <c r="O80" s="1166"/>
      <c r="P80" s="1166"/>
      <c r="Q80" s="1166"/>
      <c r="R80" s="1166"/>
      <c r="S80" s="1166"/>
      <c r="T80" s="1166"/>
      <c r="U80" s="1166"/>
      <c r="V80" s="1166"/>
      <c r="W80" s="1166"/>
      <c r="X80" s="1166"/>
      <c r="Y80" s="1166"/>
      <c r="Z80" s="1166"/>
      <c r="AA80" s="1166"/>
      <c r="AB80" s="1167"/>
      <c r="AC80" s="793"/>
      <c r="AD80" s="794"/>
      <c r="AE80" s="794"/>
      <c r="AF80" s="794"/>
      <c r="AG80" s="794"/>
      <c r="AH80" s="794"/>
      <c r="AI80" s="794"/>
      <c r="AJ80" s="794"/>
      <c r="AK80" s="794"/>
      <c r="AL80" s="794"/>
      <c r="AM80" s="794"/>
      <c r="AN80" s="794"/>
      <c r="AO80" s="794"/>
      <c r="AP80" s="795"/>
      <c r="AQ80" s="423"/>
      <c r="AR80" s="424"/>
      <c r="AS80" s="424"/>
      <c r="AT80" s="425"/>
      <c r="AU80" s="1174"/>
      <c r="AV80" s="1175"/>
      <c r="AW80" s="1175"/>
      <c r="AX80" s="1175"/>
      <c r="AY80" s="1176"/>
      <c r="AZ80" s="1183"/>
      <c r="BA80" s="1184"/>
      <c r="BB80" s="1184"/>
      <c r="BC80" s="1184"/>
      <c r="BD80" s="1184"/>
      <c r="BE80" s="1184"/>
      <c r="BF80" s="1184"/>
      <c r="BG80" s="1184"/>
      <c r="BH80" s="1184"/>
      <c r="BI80" s="1185"/>
      <c r="BJ80" s="1170"/>
      <c r="BK80" s="1170"/>
      <c r="BL80" s="1170"/>
      <c r="BM80" s="1170"/>
      <c r="BO80" s="136"/>
      <c r="BP80" s="1272"/>
      <c r="BQ80" s="1272"/>
      <c r="BR80" s="1272"/>
      <c r="BS80" s="1272"/>
    </row>
    <row r="81" spans="1:65" s="127" customFormat="1" ht="20.25" customHeight="1">
      <c r="A81" s="116"/>
      <c r="B81" s="720" t="s">
        <v>215</v>
      </c>
      <c r="C81" s="721"/>
      <c r="D81" s="1159" t="s">
        <v>364</v>
      </c>
      <c r="E81" s="1160"/>
      <c r="F81" s="1160"/>
      <c r="G81" s="1160"/>
      <c r="H81" s="1160"/>
      <c r="I81" s="1160"/>
      <c r="J81" s="1160"/>
      <c r="K81" s="1160"/>
      <c r="L81" s="1160"/>
      <c r="M81" s="1160"/>
      <c r="N81" s="1160"/>
      <c r="O81" s="1160"/>
      <c r="P81" s="1160"/>
      <c r="Q81" s="1160"/>
      <c r="R81" s="1160"/>
      <c r="S81" s="1160"/>
      <c r="T81" s="1160"/>
      <c r="U81" s="1160"/>
      <c r="V81" s="1160"/>
      <c r="W81" s="1160"/>
      <c r="X81" s="1160"/>
      <c r="Y81" s="1160"/>
      <c r="Z81" s="1160"/>
      <c r="AA81" s="1160"/>
      <c r="AB81" s="1161"/>
      <c r="AC81" s="787" t="s">
        <v>327</v>
      </c>
      <c r="AD81" s="788"/>
      <c r="AE81" s="788"/>
      <c r="AF81" s="788"/>
      <c r="AG81" s="788"/>
      <c r="AH81" s="788"/>
      <c r="AI81" s="788"/>
      <c r="AJ81" s="788"/>
      <c r="AK81" s="788"/>
      <c r="AL81" s="788"/>
      <c r="AM81" s="788"/>
      <c r="AN81" s="788"/>
      <c r="AO81" s="788"/>
      <c r="AP81" s="789"/>
      <c r="AQ81" s="420"/>
      <c r="AR81" s="421"/>
      <c r="AS81" s="421"/>
      <c r="AT81" s="422"/>
      <c r="AU81" s="675"/>
      <c r="AV81" s="676"/>
      <c r="AW81" s="676"/>
      <c r="AX81" s="676"/>
      <c r="AY81" s="677"/>
      <c r="AZ81" s="1177"/>
      <c r="BA81" s="1178"/>
      <c r="BB81" s="1178"/>
      <c r="BC81" s="1178"/>
      <c r="BD81" s="1178"/>
      <c r="BE81" s="1178"/>
      <c r="BF81" s="1178"/>
      <c r="BG81" s="1178"/>
      <c r="BH81" s="1178"/>
      <c r="BI81" s="1179"/>
      <c r="BJ81" s="1170" t="str">
        <f>IF(('Pagina 3'!AX24-'Pagina 3'!AG24)&gt;=0.1,"OK","NO")</f>
        <v>NO</v>
      </c>
      <c r="BK81" s="1170"/>
      <c r="BL81" s="1170"/>
      <c r="BM81" s="1170"/>
    </row>
    <row r="82" spans="1:65" s="127" customFormat="1" ht="20.25" customHeight="1">
      <c r="A82" s="116"/>
      <c r="B82" s="722"/>
      <c r="C82" s="723"/>
      <c r="D82" s="1162"/>
      <c r="E82" s="1163"/>
      <c r="F82" s="1163"/>
      <c r="G82" s="1163"/>
      <c r="H82" s="1163"/>
      <c r="I82" s="1163"/>
      <c r="J82" s="1163"/>
      <c r="K82" s="1163"/>
      <c r="L82" s="1163"/>
      <c r="M82" s="1163"/>
      <c r="N82" s="1163"/>
      <c r="O82" s="1163"/>
      <c r="P82" s="1163"/>
      <c r="Q82" s="1163"/>
      <c r="R82" s="1163"/>
      <c r="S82" s="1163"/>
      <c r="T82" s="1163"/>
      <c r="U82" s="1163"/>
      <c r="V82" s="1163"/>
      <c r="W82" s="1163"/>
      <c r="X82" s="1163"/>
      <c r="Y82" s="1163"/>
      <c r="Z82" s="1163"/>
      <c r="AA82" s="1163"/>
      <c r="AB82" s="1164"/>
      <c r="AC82" s="790"/>
      <c r="AD82" s="791"/>
      <c r="AE82" s="791"/>
      <c r="AF82" s="791"/>
      <c r="AG82" s="791"/>
      <c r="AH82" s="791"/>
      <c r="AI82" s="791"/>
      <c r="AJ82" s="791"/>
      <c r="AK82" s="791"/>
      <c r="AL82" s="791"/>
      <c r="AM82" s="791"/>
      <c r="AN82" s="791"/>
      <c r="AO82" s="791"/>
      <c r="AP82" s="792"/>
      <c r="AQ82" s="498"/>
      <c r="AR82" s="499"/>
      <c r="AS82" s="499"/>
      <c r="AT82" s="500"/>
      <c r="AU82" s="1171"/>
      <c r="AV82" s="1172"/>
      <c r="AW82" s="1172"/>
      <c r="AX82" s="1172"/>
      <c r="AY82" s="1173"/>
      <c r="AZ82" s="1180"/>
      <c r="BA82" s="1181"/>
      <c r="BB82" s="1181"/>
      <c r="BC82" s="1181"/>
      <c r="BD82" s="1181"/>
      <c r="BE82" s="1181"/>
      <c r="BF82" s="1181"/>
      <c r="BG82" s="1181"/>
      <c r="BH82" s="1181"/>
      <c r="BI82" s="1182"/>
      <c r="BJ82" s="1170"/>
      <c r="BK82" s="1170"/>
      <c r="BL82" s="1170"/>
      <c r="BM82" s="1170"/>
    </row>
    <row r="83" spans="1:65" s="127" customFormat="1" ht="20.25" customHeight="1">
      <c r="A83" s="116"/>
      <c r="B83" s="722"/>
      <c r="C83" s="723"/>
      <c r="D83" s="1162"/>
      <c r="E83" s="1163"/>
      <c r="F83" s="1163"/>
      <c r="G83" s="1163"/>
      <c r="H83" s="1163"/>
      <c r="I83" s="1163"/>
      <c r="J83" s="1163"/>
      <c r="K83" s="1163"/>
      <c r="L83" s="1163"/>
      <c r="M83" s="1163"/>
      <c r="N83" s="1163"/>
      <c r="O83" s="1163"/>
      <c r="P83" s="1163"/>
      <c r="Q83" s="1163"/>
      <c r="R83" s="1163"/>
      <c r="S83" s="1163"/>
      <c r="T83" s="1163"/>
      <c r="U83" s="1163"/>
      <c r="V83" s="1163"/>
      <c r="W83" s="1163"/>
      <c r="X83" s="1163"/>
      <c r="Y83" s="1163"/>
      <c r="Z83" s="1163"/>
      <c r="AA83" s="1163"/>
      <c r="AB83" s="1164"/>
      <c r="AC83" s="790"/>
      <c r="AD83" s="791"/>
      <c r="AE83" s="791"/>
      <c r="AF83" s="791"/>
      <c r="AG83" s="791"/>
      <c r="AH83" s="791"/>
      <c r="AI83" s="791"/>
      <c r="AJ83" s="791"/>
      <c r="AK83" s="791"/>
      <c r="AL83" s="791"/>
      <c r="AM83" s="791"/>
      <c r="AN83" s="791"/>
      <c r="AO83" s="791"/>
      <c r="AP83" s="792"/>
      <c r="AQ83" s="498"/>
      <c r="AR83" s="499"/>
      <c r="AS83" s="499"/>
      <c r="AT83" s="500"/>
      <c r="AU83" s="1171"/>
      <c r="AV83" s="1172"/>
      <c r="AW83" s="1172"/>
      <c r="AX83" s="1172"/>
      <c r="AY83" s="1173"/>
      <c r="AZ83" s="1180"/>
      <c r="BA83" s="1181"/>
      <c r="BB83" s="1181"/>
      <c r="BC83" s="1181"/>
      <c r="BD83" s="1181"/>
      <c r="BE83" s="1181"/>
      <c r="BF83" s="1181"/>
      <c r="BG83" s="1181"/>
      <c r="BH83" s="1181"/>
      <c r="BI83" s="1182"/>
      <c r="BJ83" s="1170"/>
      <c r="BK83" s="1170"/>
      <c r="BL83" s="1170"/>
      <c r="BM83" s="1170"/>
    </row>
    <row r="84" spans="1:65" s="127" customFormat="1" ht="20.25" customHeight="1">
      <c r="A84" s="116"/>
      <c r="B84" s="724"/>
      <c r="C84" s="725"/>
      <c r="D84" s="1165"/>
      <c r="E84" s="1166"/>
      <c r="F84" s="1166"/>
      <c r="G84" s="1166"/>
      <c r="H84" s="1166"/>
      <c r="I84" s="1166"/>
      <c r="J84" s="1166"/>
      <c r="K84" s="1166"/>
      <c r="L84" s="1166"/>
      <c r="M84" s="1166"/>
      <c r="N84" s="1166"/>
      <c r="O84" s="1166"/>
      <c r="P84" s="1166"/>
      <c r="Q84" s="1166"/>
      <c r="R84" s="1166"/>
      <c r="S84" s="1166"/>
      <c r="T84" s="1166"/>
      <c r="U84" s="1166"/>
      <c r="V84" s="1166"/>
      <c r="W84" s="1166"/>
      <c r="X84" s="1166"/>
      <c r="Y84" s="1166"/>
      <c r="Z84" s="1166"/>
      <c r="AA84" s="1166"/>
      <c r="AB84" s="1167"/>
      <c r="AC84" s="793"/>
      <c r="AD84" s="794"/>
      <c r="AE84" s="794"/>
      <c r="AF84" s="794"/>
      <c r="AG84" s="794"/>
      <c r="AH84" s="794"/>
      <c r="AI84" s="794"/>
      <c r="AJ84" s="794"/>
      <c r="AK84" s="794"/>
      <c r="AL84" s="794"/>
      <c r="AM84" s="794"/>
      <c r="AN84" s="794"/>
      <c r="AO84" s="794"/>
      <c r="AP84" s="795"/>
      <c r="AQ84" s="423"/>
      <c r="AR84" s="424"/>
      <c r="AS84" s="424"/>
      <c r="AT84" s="425"/>
      <c r="AU84" s="1174"/>
      <c r="AV84" s="1175"/>
      <c r="AW84" s="1175"/>
      <c r="AX84" s="1175"/>
      <c r="AY84" s="1176"/>
      <c r="AZ84" s="1183"/>
      <c r="BA84" s="1184"/>
      <c r="BB84" s="1184"/>
      <c r="BC84" s="1184"/>
      <c r="BD84" s="1184"/>
      <c r="BE84" s="1184"/>
      <c r="BF84" s="1184"/>
      <c r="BG84" s="1184"/>
      <c r="BH84" s="1184"/>
      <c r="BI84" s="1185"/>
      <c r="BJ84" s="1170"/>
      <c r="BK84" s="1170"/>
      <c r="BL84" s="1170"/>
      <c r="BM84" s="1170"/>
    </row>
    <row r="85" spans="1:65" s="127" customFormat="1" ht="20.25" customHeight="1">
      <c r="A85" s="116"/>
      <c r="B85" s="720" t="s">
        <v>216</v>
      </c>
      <c r="C85" s="721"/>
      <c r="D85" s="1159" t="s">
        <v>222</v>
      </c>
      <c r="E85" s="1160"/>
      <c r="F85" s="1160"/>
      <c r="G85" s="1160"/>
      <c r="H85" s="1160"/>
      <c r="I85" s="1160"/>
      <c r="J85" s="1160"/>
      <c r="K85" s="1160"/>
      <c r="L85" s="1160"/>
      <c r="M85" s="1160"/>
      <c r="N85" s="1160"/>
      <c r="O85" s="1160"/>
      <c r="P85" s="1160"/>
      <c r="Q85" s="1160"/>
      <c r="R85" s="1160"/>
      <c r="S85" s="1160"/>
      <c r="T85" s="1160"/>
      <c r="U85" s="1160"/>
      <c r="V85" s="1160"/>
      <c r="W85" s="1160"/>
      <c r="X85" s="1160"/>
      <c r="Y85" s="1160"/>
      <c r="Z85" s="1160"/>
      <c r="AA85" s="1160"/>
      <c r="AB85" s="1161"/>
      <c r="AC85" s="1186" t="s">
        <v>462</v>
      </c>
      <c r="AD85" s="1187"/>
      <c r="AE85" s="1187"/>
      <c r="AF85" s="1187"/>
      <c r="AG85" s="1187"/>
      <c r="AH85" s="1187"/>
      <c r="AI85" s="1187"/>
      <c r="AJ85" s="1187"/>
      <c r="AK85" s="1187"/>
      <c r="AL85" s="1187"/>
      <c r="AM85" s="1187"/>
      <c r="AN85" s="1187"/>
      <c r="AO85" s="1187"/>
      <c r="AP85" s="1188"/>
      <c r="AQ85" s="1186"/>
      <c r="AR85" s="1187"/>
      <c r="AS85" s="1187"/>
      <c r="AT85" s="1188"/>
      <c r="AU85" s="675"/>
      <c r="AV85" s="676"/>
      <c r="AW85" s="676"/>
      <c r="AX85" s="676"/>
      <c r="AY85" s="677"/>
      <c r="AZ85" s="1177"/>
      <c r="BA85" s="1178"/>
      <c r="BB85" s="1178"/>
      <c r="BC85" s="1178"/>
      <c r="BD85" s="1178"/>
      <c r="BE85" s="1178"/>
      <c r="BF85" s="1178"/>
      <c r="BG85" s="1178"/>
      <c r="BH85" s="1178"/>
      <c r="BI85" s="1179"/>
      <c r="BJ85" s="1170" t="str">
        <f>IF(AQ85="x","OK","NO")</f>
        <v>NO</v>
      </c>
      <c r="BK85" s="1170"/>
      <c r="BL85" s="1170"/>
      <c r="BM85" s="1170"/>
    </row>
    <row r="86" spans="1:65" s="127" customFormat="1" ht="20.25" customHeight="1">
      <c r="A86" s="116"/>
      <c r="B86" s="722"/>
      <c r="C86" s="723"/>
      <c r="D86" s="1162"/>
      <c r="E86" s="1163"/>
      <c r="F86" s="1163"/>
      <c r="G86" s="1163"/>
      <c r="H86" s="1163"/>
      <c r="I86" s="1163"/>
      <c r="J86" s="1163"/>
      <c r="K86" s="1163"/>
      <c r="L86" s="1163"/>
      <c r="M86" s="1163"/>
      <c r="N86" s="1163"/>
      <c r="O86" s="1163"/>
      <c r="P86" s="1163"/>
      <c r="Q86" s="1163"/>
      <c r="R86" s="1163"/>
      <c r="S86" s="1163"/>
      <c r="T86" s="1163"/>
      <c r="U86" s="1163"/>
      <c r="V86" s="1163"/>
      <c r="W86" s="1163"/>
      <c r="X86" s="1163"/>
      <c r="Y86" s="1163"/>
      <c r="Z86" s="1163"/>
      <c r="AA86" s="1163"/>
      <c r="AB86" s="1164"/>
      <c r="AC86" s="1189"/>
      <c r="AD86" s="1190"/>
      <c r="AE86" s="1190"/>
      <c r="AF86" s="1190"/>
      <c r="AG86" s="1190"/>
      <c r="AH86" s="1190"/>
      <c r="AI86" s="1190"/>
      <c r="AJ86" s="1190"/>
      <c r="AK86" s="1190"/>
      <c r="AL86" s="1190"/>
      <c r="AM86" s="1190"/>
      <c r="AN86" s="1190"/>
      <c r="AO86" s="1190"/>
      <c r="AP86" s="1191"/>
      <c r="AQ86" s="1189"/>
      <c r="AR86" s="1190"/>
      <c r="AS86" s="1190"/>
      <c r="AT86" s="1191"/>
      <c r="AU86" s="1171"/>
      <c r="AV86" s="1172"/>
      <c r="AW86" s="1172"/>
      <c r="AX86" s="1172"/>
      <c r="AY86" s="1173"/>
      <c r="AZ86" s="1180"/>
      <c r="BA86" s="1181"/>
      <c r="BB86" s="1181"/>
      <c r="BC86" s="1181"/>
      <c r="BD86" s="1181"/>
      <c r="BE86" s="1181"/>
      <c r="BF86" s="1181"/>
      <c r="BG86" s="1181"/>
      <c r="BH86" s="1181"/>
      <c r="BI86" s="1182"/>
      <c r="BJ86" s="1170"/>
      <c r="BK86" s="1170"/>
      <c r="BL86" s="1170"/>
      <c r="BM86" s="1170"/>
    </row>
    <row r="87" spans="1:65" s="127" customFormat="1" ht="20.25" customHeight="1">
      <c r="A87" s="116"/>
      <c r="B87" s="722"/>
      <c r="C87" s="723"/>
      <c r="D87" s="1162"/>
      <c r="E87" s="1163"/>
      <c r="F87" s="1163"/>
      <c r="G87" s="1163"/>
      <c r="H87" s="1163"/>
      <c r="I87" s="1163"/>
      <c r="J87" s="1163"/>
      <c r="K87" s="1163"/>
      <c r="L87" s="1163"/>
      <c r="M87" s="1163"/>
      <c r="N87" s="1163"/>
      <c r="O87" s="1163"/>
      <c r="P87" s="1163"/>
      <c r="Q87" s="1163"/>
      <c r="R87" s="1163"/>
      <c r="S87" s="1163"/>
      <c r="T87" s="1163"/>
      <c r="U87" s="1163"/>
      <c r="V87" s="1163"/>
      <c r="W87" s="1163"/>
      <c r="X87" s="1163"/>
      <c r="Y87" s="1163"/>
      <c r="Z87" s="1163"/>
      <c r="AA87" s="1163"/>
      <c r="AB87" s="1164"/>
      <c r="AC87" s="1189"/>
      <c r="AD87" s="1190"/>
      <c r="AE87" s="1190"/>
      <c r="AF87" s="1190"/>
      <c r="AG87" s="1190"/>
      <c r="AH87" s="1190"/>
      <c r="AI87" s="1190"/>
      <c r="AJ87" s="1190"/>
      <c r="AK87" s="1190"/>
      <c r="AL87" s="1190"/>
      <c r="AM87" s="1190"/>
      <c r="AN87" s="1190"/>
      <c r="AO87" s="1190"/>
      <c r="AP87" s="1191"/>
      <c r="AQ87" s="1189"/>
      <c r="AR87" s="1190"/>
      <c r="AS87" s="1190"/>
      <c r="AT87" s="1191"/>
      <c r="AU87" s="1171"/>
      <c r="AV87" s="1172"/>
      <c r="AW87" s="1172"/>
      <c r="AX87" s="1172"/>
      <c r="AY87" s="1173"/>
      <c r="AZ87" s="1180"/>
      <c r="BA87" s="1181"/>
      <c r="BB87" s="1181"/>
      <c r="BC87" s="1181"/>
      <c r="BD87" s="1181"/>
      <c r="BE87" s="1181"/>
      <c r="BF87" s="1181"/>
      <c r="BG87" s="1181"/>
      <c r="BH87" s="1181"/>
      <c r="BI87" s="1182"/>
      <c r="BJ87" s="1170"/>
      <c r="BK87" s="1170"/>
      <c r="BL87" s="1170"/>
      <c r="BM87" s="1170"/>
    </row>
    <row r="88" spans="1:65" s="127" customFormat="1" ht="20.25" customHeight="1">
      <c r="A88" s="116"/>
      <c r="B88" s="724"/>
      <c r="C88" s="725"/>
      <c r="D88" s="1165"/>
      <c r="E88" s="1166"/>
      <c r="F88" s="1166"/>
      <c r="G88" s="1166"/>
      <c r="H88" s="1166"/>
      <c r="I88" s="1166"/>
      <c r="J88" s="1166"/>
      <c r="K88" s="1166"/>
      <c r="L88" s="1166"/>
      <c r="M88" s="1166"/>
      <c r="N88" s="1166"/>
      <c r="O88" s="1166"/>
      <c r="P88" s="1166"/>
      <c r="Q88" s="1166"/>
      <c r="R88" s="1166"/>
      <c r="S88" s="1166"/>
      <c r="T88" s="1166"/>
      <c r="U88" s="1166"/>
      <c r="V88" s="1166"/>
      <c r="W88" s="1166"/>
      <c r="X88" s="1166"/>
      <c r="Y88" s="1166"/>
      <c r="Z88" s="1166"/>
      <c r="AA88" s="1166"/>
      <c r="AB88" s="1167"/>
      <c r="AC88" s="1192"/>
      <c r="AD88" s="1193"/>
      <c r="AE88" s="1193"/>
      <c r="AF88" s="1193"/>
      <c r="AG88" s="1193"/>
      <c r="AH88" s="1193"/>
      <c r="AI88" s="1193"/>
      <c r="AJ88" s="1193"/>
      <c r="AK88" s="1193"/>
      <c r="AL88" s="1193"/>
      <c r="AM88" s="1193"/>
      <c r="AN88" s="1193"/>
      <c r="AO88" s="1193"/>
      <c r="AP88" s="1194"/>
      <c r="AQ88" s="1192"/>
      <c r="AR88" s="1193"/>
      <c r="AS88" s="1193"/>
      <c r="AT88" s="1194"/>
      <c r="AU88" s="1174"/>
      <c r="AV88" s="1175"/>
      <c r="AW88" s="1175"/>
      <c r="AX88" s="1175"/>
      <c r="AY88" s="1176"/>
      <c r="AZ88" s="1183"/>
      <c r="BA88" s="1184"/>
      <c r="BB88" s="1184"/>
      <c r="BC88" s="1184"/>
      <c r="BD88" s="1184"/>
      <c r="BE88" s="1184"/>
      <c r="BF88" s="1184"/>
      <c r="BG88" s="1184"/>
      <c r="BH88" s="1184"/>
      <c r="BI88" s="1185"/>
      <c r="BJ88" s="1170"/>
      <c r="BK88" s="1170"/>
      <c r="BL88" s="1170"/>
      <c r="BM88" s="1170"/>
    </row>
    <row r="89" spans="1:65" s="127" customFormat="1" ht="20.25" customHeight="1">
      <c r="A89" s="116"/>
      <c r="B89" s="720" t="s">
        <v>217</v>
      </c>
      <c r="C89" s="721"/>
      <c r="D89" s="1159" t="s">
        <v>328</v>
      </c>
      <c r="E89" s="1160"/>
      <c r="F89" s="1160"/>
      <c r="G89" s="1160"/>
      <c r="H89" s="1160"/>
      <c r="I89" s="1160"/>
      <c r="J89" s="1160"/>
      <c r="K89" s="1160"/>
      <c r="L89" s="1160"/>
      <c r="M89" s="1160"/>
      <c r="N89" s="1160"/>
      <c r="O89" s="1160"/>
      <c r="P89" s="1160"/>
      <c r="Q89" s="1160"/>
      <c r="R89" s="1160"/>
      <c r="S89" s="1160"/>
      <c r="T89" s="1160"/>
      <c r="U89" s="1160"/>
      <c r="V89" s="1160"/>
      <c r="W89" s="1160"/>
      <c r="X89" s="1160"/>
      <c r="Y89" s="1160"/>
      <c r="Z89" s="1160"/>
      <c r="AA89" s="1160"/>
      <c r="AB89" s="1161"/>
      <c r="AC89" s="1186" t="s">
        <v>462</v>
      </c>
      <c r="AD89" s="1187"/>
      <c r="AE89" s="1187"/>
      <c r="AF89" s="1187"/>
      <c r="AG89" s="1187"/>
      <c r="AH89" s="1187"/>
      <c r="AI89" s="1187"/>
      <c r="AJ89" s="1187"/>
      <c r="AK89" s="1187"/>
      <c r="AL89" s="1187"/>
      <c r="AM89" s="1187"/>
      <c r="AN89" s="1187"/>
      <c r="AO89" s="1187"/>
      <c r="AP89" s="1188"/>
      <c r="AQ89" s="1186"/>
      <c r="AR89" s="1187"/>
      <c r="AS89" s="1187"/>
      <c r="AT89" s="1188"/>
      <c r="AU89" s="675"/>
      <c r="AV89" s="676"/>
      <c r="AW89" s="676"/>
      <c r="AX89" s="676"/>
      <c r="AY89" s="677"/>
      <c r="AZ89" s="1177"/>
      <c r="BA89" s="1178"/>
      <c r="BB89" s="1178"/>
      <c r="BC89" s="1178"/>
      <c r="BD89" s="1178"/>
      <c r="BE89" s="1178"/>
      <c r="BF89" s="1178"/>
      <c r="BG89" s="1178"/>
      <c r="BH89" s="1178"/>
      <c r="BI89" s="1179"/>
      <c r="BJ89" s="1170" t="str">
        <f>IF(AQ89="x","OK","NO")</f>
        <v>NO</v>
      </c>
      <c r="BK89" s="1170"/>
      <c r="BL89" s="1170"/>
      <c r="BM89" s="1170"/>
    </row>
    <row r="90" spans="1:65" s="127" customFormat="1" ht="20.25" customHeight="1">
      <c r="A90" s="116"/>
      <c r="B90" s="722"/>
      <c r="C90" s="723"/>
      <c r="D90" s="1162"/>
      <c r="E90" s="1163"/>
      <c r="F90" s="1163"/>
      <c r="G90" s="1163"/>
      <c r="H90" s="1163"/>
      <c r="I90" s="1163"/>
      <c r="J90" s="1163"/>
      <c r="K90" s="1163"/>
      <c r="L90" s="1163"/>
      <c r="M90" s="1163"/>
      <c r="N90" s="1163"/>
      <c r="O90" s="1163"/>
      <c r="P90" s="1163"/>
      <c r="Q90" s="1163"/>
      <c r="R90" s="1163"/>
      <c r="S90" s="1163"/>
      <c r="T90" s="1163"/>
      <c r="U90" s="1163"/>
      <c r="V90" s="1163"/>
      <c r="W90" s="1163"/>
      <c r="X90" s="1163"/>
      <c r="Y90" s="1163"/>
      <c r="Z90" s="1163"/>
      <c r="AA90" s="1163"/>
      <c r="AB90" s="1164"/>
      <c r="AC90" s="1189"/>
      <c r="AD90" s="1190"/>
      <c r="AE90" s="1190"/>
      <c r="AF90" s="1190"/>
      <c r="AG90" s="1190"/>
      <c r="AH90" s="1190"/>
      <c r="AI90" s="1190"/>
      <c r="AJ90" s="1190"/>
      <c r="AK90" s="1190"/>
      <c r="AL90" s="1190"/>
      <c r="AM90" s="1190"/>
      <c r="AN90" s="1190"/>
      <c r="AO90" s="1190"/>
      <c r="AP90" s="1191"/>
      <c r="AQ90" s="1189"/>
      <c r="AR90" s="1190"/>
      <c r="AS90" s="1190"/>
      <c r="AT90" s="1191"/>
      <c r="AU90" s="1171"/>
      <c r="AV90" s="1172"/>
      <c r="AW90" s="1172"/>
      <c r="AX90" s="1172"/>
      <c r="AY90" s="1173"/>
      <c r="AZ90" s="1180"/>
      <c r="BA90" s="1181"/>
      <c r="BB90" s="1181"/>
      <c r="BC90" s="1181"/>
      <c r="BD90" s="1181"/>
      <c r="BE90" s="1181"/>
      <c r="BF90" s="1181"/>
      <c r="BG90" s="1181"/>
      <c r="BH90" s="1181"/>
      <c r="BI90" s="1182"/>
      <c r="BJ90" s="1170"/>
      <c r="BK90" s="1170"/>
      <c r="BL90" s="1170"/>
      <c r="BM90" s="1170"/>
    </row>
    <row r="91" spans="1:65" s="127" customFormat="1" ht="20.25" customHeight="1">
      <c r="A91" s="116"/>
      <c r="B91" s="722"/>
      <c r="C91" s="723"/>
      <c r="D91" s="1162"/>
      <c r="E91" s="1163"/>
      <c r="F91" s="1163"/>
      <c r="G91" s="1163"/>
      <c r="H91" s="1163"/>
      <c r="I91" s="1163"/>
      <c r="J91" s="1163"/>
      <c r="K91" s="1163"/>
      <c r="L91" s="1163"/>
      <c r="M91" s="1163"/>
      <c r="N91" s="1163"/>
      <c r="O91" s="1163"/>
      <c r="P91" s="1163"/>
      <c r="Q91" s="1163"/>
      <c r="R91" s="1163"/>
      <c r="S91" s="1163"/>
      <c r="T91" s="1163"/>
      <c r="U91" s="1163"/>
      <c r="V91" s="1163"/>
      <c r="W91" s="1163"/>
      <c r="X91" s="1163"/>
      <c r="Y91" s="1163"/>
      <c r="Z91" s="1163"/>
      <c r="AA91" s="1163"/>
      <c r="AB91" s="1164"/>
      <c r="AC91" s="1189"/>
      <c r="AD91" s="1190"/>
      <c r="AE91" s="1190"/>
      <c r="AF91" s="1190"/>
      <c r="AG91" s="1190"/>
      <c r="AH91" s="1190"/>
      <c r="AI91" s="1190"/>
      <c r="AJ91" s="1190"/>
      <c r="AK91" s="1190"/>
      <c r="AL91" s="1190"/>
      <c r="AM91" s="1190"/>
      <c r="AN91" s="1190"/>
      <c r="AO91" s="1190"/>
      <c r="AP91" s="1191"/>
      <c r="AQ91" s="1189"/>
      <c r="AR91" s="1190"/>
      <c r="AS91" s="1190"/>
      <c r="AT91" s="1191"/>
      <c r="AU91" s="1171"/>
      <c r="AV91" s="1172"/>
      <c r="AW91" s="1172"/>
      <c r="AX91" s="1172"/>
      <c r="AY91" s="1173"/>
      <c r="AZ91" s="1180"/>
      <c r="BA91" s="1181"/>
      <c r="BB91" s="1181"/>
      <c r="BC91" s="1181"/>
      <c r="BD91" s="1181"/>
      <c r="BE91" s="1181"/>
      <c r="BF91" s="1181"/>
      <c r="BG91" s="1181"/>
      <c r="BH91" s="1181"/>
      <c r="BI91" s="1182"/>
      <c r="BJ91" s="1170"/>
      <c r="BK91" s="1170"/>
      <c r="BL91" s="1170"/>
      <c r="BM91" s="1170"/>
    </row>
    <row r="92" spans="1:65" s="127" customFormat="1" ht="20.25" customHeight="1">
      <c r="A92" s="116"/>
      <c r="B92" s="724"/>
      <c r="C92" s="725"/>
      <c r="D92" s="1165"/>
      <c r="E92" s="1166"/>
      <c r="F92" s="1166"/>
      <c r="G92" s="1166"/>
      <c r="H92" s="1166"/>
      <c r="I92" s="1166"/>
      <c r="J92" s="1166"/>
      <c r="K92" s="1166"/>
      <c r="L92" s="1166"/>
      <c r="M92" s="1166"/>
      <c r="N92" s="1166"/>
      <c r="O92" s="1166"/>
      <c r="P92" s="1166"/>
      <c r="Q92" s="1166"/>
      <c r="R92" s="1166"/>
      <c r="S92" s="1166"/>
      <c r="T92" s="1166"/>
      <c r="U92" s="1166"/>
      <c r="V92" s="1166"/>
      <c r="W92" s="1166"/>
      <c r="X92" s="1166"/>
      <c r="Y92" s="1166"/>
      <c r="Z92" s="1166"/>
      <c r="AA92" s="1166"/>
      <c r="AB92" s="1167"/>
      <c r="AC92" s="1192"/>
      <c r="AD92" s="1193"/>
      <c r="AE92" s="1193"/>
      <c r="AF92" s="1193"/>
      <c r="AG92" s="1193"/>
      <c r="AH92" s="1193"/>
      <c r="AI92" s="1193"/>
      <c r="AJ92" s="1193"/>
      <c r="AK92" s="1193"/>
      <c r="AL92" s="1193"/>
      <c r="AM92" s="1193"/>
      <c r="AN92" s="1193"/>
      <c r="AO92" s="1193"/>
      <c r="AP92" s="1194"/>
      <c r="AQ92" s="1192"/>
      <c r="AR92" s="1193"/>
      <c r="AS92" s="1193"/>
      <c r="AT92" s="1194"/>
      <c r="AU92" s="1174"/>
      <c r="AV92" s="1175"/>
      <c r="AW92" s="1175"/>
      <c r="AX92" s="1175"/>
      <c r="AY92" s="1176"/>
      <c r="AZ92" s="1183"/>
      <c r="BA92" s="1184"/>
      <c r="BB92" s="1184"/>
      <c r="BC92" s="1184"/>
      <c r="BD92" s="1184"/>
      <c r="BE92" s="1184"/>
      <c r="BF92" s="1184"/>
      <c r="BG92" s="1184"/>
      <c r="BH92" s="1184"/>
      <c r="BI92" s="1185"/>
      <c r="BJ92" s="1170"/>
      <c r="BK92" s="1170"/>
      <c r="BL92" s="1170"/>
      <c r="BM92" s="1170"/>
    </row>
    <row r="93" spans="1:65" s="127" customFormat="1" ht="20.25" customHeight="1">
      <c r="A93" s="116"/>
      <c r="B93" s="720" t="s">
        <v>218</v>
      </c>
      <c r="C93" s="721"/>
      <c r="D93" s="1159" t="s">
        <v>227</v>
      </c>
      <c r="E93" s="1160"/>
      <c r="F93" s="1160"/>
      <c r="G93" s="1160"/>
      <c r="H93" s="1160"/>
      <c r="I93" s="1160"/>
      <c r="J93" s="1160"/>
      <c r="K93" s="1160"/>
      <c r="L93" s="1160"/>
      <c r="M93" s="1160"/>
      <c r="N93" s="1160"/>
      <c r="O93" s="1160"/>
      <c r="P93" s="1160"/>
      <c r="Q93" s="1160"/>
      <c r="R93" s="1160"/>
      <c r="S93" s="1160"/>
      <c r="T93" s="1160"/>
      <c r="U93" s="1160"/>
      <c r="V93" s="1160"/>
      <c r="W93" s="1160"/>
      <c r="X93" s="1160"/>
      <c r="Y93" s="1160"/>
      <c r="Z93" s="1160"/>
      <c r="AA93" s="1160"/>
      <c r="AB93" s="1161"/>
      <c r="AC93" s="1186" t="s">
        <v>462</v>
      </c>
      <c r="AD93" s="1187"/>
      <c r="AE93" s="1187"/>
      <c r="AF93" s="1187"/>
      <c r="AG93" s="1187"/>
      <c r="AH93" s="1187"/>
      <c r="AI93" s="1187"/>
      <c r="AJ93" s="1187"/>
      <c r="AK93" s="1187"/>
      <c r="AL93" s="1187"/>
      <c r="AM93" s="1187"/>
      <c r="AN93" s="1187"/>
      <c r="AO93" s="1187"/>
      <c r="AP93" s="1188"/>
      <c r="AQ93" s="1186"/>
      <c r="AR93" s="1187"/>
      <c r="AS93" s="1187"/>
      <c r="AT93" s="1188"/>
      <c r="AU93" s="675"/>
      <c r="AV93" s="676"/>
      <c r="AW93" s="676"/>
      <c r="AX93" s="676"/>
      <c r="AY93" s="677"/>
      <c r="AZ93" s="1177"/>
      <c r="BA93" s="1178"/>
      <c r="BB93" s="1178"/>
      <c r="BC93" s="1178"/>
      <c r="BD93" s="1178"/>
      <c r="BE93" s="1178"/>
      <c r="BF93" s="1178"/>
      <c r="BG93" s="1178"/>
      <c r="BH93" s="1178"/>
      <c r="BI93" s="1179"/>
      <c r="BJ93" s="1170" t="str">
        <f>IF(AQ93="x","OK","NO")</f>
        <v>NO</v>
      </c>
      <c r="BK93" s="1170"/>
      <c r="BL93" s="1170"/>
      <c r="BM93" s="1170"/>
    </row>
    <row r="94" spans="1:65" s="127" customFormat="1" ht="20.25" customHeight="1">
      <c r="A94" s="116"/>
      <c r="B94" s="722"/>
      <c r="C94" s="723"/>
      <c r="D94" s="1162"/>
      <c r="E94" s="1163"/>
      <c r="F94" s="1163"/>
      <c r="G94" s="1163"/>
      <c r="H94" s="1163"/>
      <c r="I94" s="1163"/>
      <c r="J94" s="1163"/>
      <c r="K94" s="1163"/>
      <c r="L94" s="1163"/>
      <c r="M94" s="1163"/>
      <c r="N94" s="1163"/>
      <c r="O94" s="1163"/>
      <c r="P94" s="1163"/>
      <c r="Q94" s="1163"/>
      <c r="R94" s="1163"/>
      <c r="S94" s="1163"/>
      <c r="T94" s="1163"/>
      <c r="U94" s="1163"/>
      <c r="V94" s="1163"/>
      <c r="W94" s="1163"/>
      <c r="X94" s="1163"/>
      <c r="Y94" s="1163"/>
      <c r="Z94" s="1163"/>
      <c r="AA94" s="1163"/>
      <c r="AB94" s="1164"/>
      <c r="AC94" s="1189"/>
      <c r="AD94" s="1190"/>
      <c r="AE94" s="1190"/>
      <c r="AF94" s="1190"/>
      <c r="AG94" s="1190"/>
      <c r="AH94" s="1190"/>
      <c r="AI94" s="1190"/>
      <c r="AJ94" s="1190"/>
      <c r="AK94" s="1190"/>
      <c r="AL94" s="1190"/>
      <c r="AM94" s="1190"/>
      <c r="AN94" s="1190"/>
      <c r="AO94" s="1190"/>
      <c r="AP94" s="1191"/>
      <c r="AQ94" s="1189"/>
      <c r="AR94" s="1190"/>
      <c r="AS94" s="1190"/>
      <c r="AT94" s="1191"/>
      <c r="AU94" s="1171"/>
      <c r="AV94" s="1172"/>
      <c r="AW94" s="1172"/>
      <c r="AX94" s="1172"/>
      <c r="AY94" s="1173"/>
      <c r="AZ94" s="1180"/>
      <c r="BA94" s="1181"/>
      <c r="BB94" s="1181"/>
      <c r="BC94" s="1181"/>
      <c r="BD94" s="1181"/>
      <c r="BE94" s="1181"/>
      <c r="BF94" s="1181"/>
      <c r="BG94" s="1181"/>
      <c r="BH94" s="1181"/>
      <c r="BI94" s="1182"/>
      <c r="BJ94" s="1170"/>
      <c r="BK94" s="1170"/>
      <c r="BL94" s="1170"/>
      <c r="BM94" s="1170"/>
    </row>
    <row r="95" spans="1:65" s="127" customFormat="1" ht="20.25" customHeight="1">
      <c r="A95" s="116"/>
      <c r="B95" s="722"/>
      <c r="C95" s="723"/>
      <c r="D95" s="1162"/>
      <c r="E95" s="1163"/>
      <c r="F95" s="1163"/>
      <c r="G95" s="1163"/>
      <c r="H95" s="1163"/>
      <c r="I95" s="1163"/>
      <c r="J95" s="1163"/>
      <c r="K95" s="1163"/>
      <c r="L95" s="1163"/>
      <c r="M95" s="1163"/>
      <c r="N95" s="1163"/>
      <c r="O95" s="1163"/>
      <c r="P95" s="1163"/>
      <c r="Q95" s="1163"/>
      <c r="R95" s="1163"/>
      <c r="S95" s="1163"/>
      <c r="T95" s="1163"/>
      <c r="U95" s="1163"/>
      <c r="V95" s="1163"/>
      <c r="W95" s="1163"/>
      <c r="X95" s="1163"/>
      <c r="Y95" s="1163"/>
      <c r="Z95" s="1163"/>
      <c r="AA95" s="1163"/>
      <c r="AB95" s="1164"/>
      <c r="AC95" s="1189"/>
      <c r="AD95" s="1190"/>
      <c r="AE95" s="1190"/>
      <c r="AF95" s="1190"/>
      <c r="AG95" s="1190"/>
      <c r="AH95" s="1190"/>
      <c r="AI95" s="1190"/>
      <c r="AJ95" s="1190"/>
      <c r="AK95" s="1190"/>
      <c r="AL95" s="1190"/>
      <c r="AM95" s="1190"/>
      <c r="AN95" s="1190"/>
      <c r="AO95" s="1190"/>
      <c r="AP95" s="1191"/>
      <c r="AQ95" s="1189"/>
      <c r="AR95" s="1190"/>
      <c r="AS95" s="1190"/>
      <c r="AT95" s="1191"/>
      <c r="AU95" s="1171"/>
      <c r="AV95" s="1172"/>
      <c r="AW95" s="1172"/>
      <c r="AX95" s="1172"/>
      <c r="AY95" s="1173"/>
      <c r="AZ95" s="1180"/>
      <c r="BA95" s="1181"/>
      <c r="BB95" s="1181"/>
      <c r="BC95" s="1181"/>
      <c r="BD95" s="1181"/>
      <c r="BE95" s="1181"/>
      <c r="BF95" s="1181"/>
      <c r="BG95" s="1181"/>
      <c r="BH95" s="1181"/>
      <c r="BI95" s="1182"/>
      <c r="BJ95" s="1170"/>
      <c r="BK95" s="1170"/>
      <c r="BL95" s="1170"/>
      <c r="BM95" s="1170"/>
    </row>
    <row r="96" spans="1:65" s="127" customFormat="1" ht="20.25" customHeight="1">
      <c r="A96" s="116"/>
      <c r="B96" s="724"/>
      <c r="C96" s="725"/>
      <c r="D96" s="1165"/>
      <c r="E96" s="1166"/>
      <c r="F96" s="1166"/>
      <c r="G96" s="1166"/>
      <c r="H96" s="1166"/>
      <c r="I96" s="1166"/>
      <c r="J96" s="1166"/>
      <c r="K96" s="1166"/>
      <c r="L96" s="1166"/>
      <c r="M96" s="1166"/>
      <c r="N96" s="1166"/>
      <c r="O96" s="1166"/>
      <c r="P96" s="1166"/>
      <c r="Q96" s="1166"/>
      <c r="R96" s="1166"/>
      <c r="S96" s="1166"/>
      <c r="T96" s="1166"/>
      <c r="U96" s="1166"/>
      <c r="V96" s="1166"/>
      <c r="W96" s="1166"/>
      <c r="X96" s="1166"/>
      <c r="Y96" s="1166"/>
      <c r="Z96" s="1166"/>
      <c r="AA96" s="1166"/>
      <c r="AB96" s="1167"/>
      <c r="AC96" s="1192"/>
      <c r="AD96" s="1193"/>
      <c r="AE96" s="1193"/>
      <c r="AF96" s="1193"/>
      <c r="AG96" s="1193"/>
      <c r="AH96" s="1193"/>
      <c r="AI96" s="1193"/>
      <c r="AJ96" s="1193"/>
      <c r="AK96" s="1193"/>
      <c r="AL96" s="1193"/>
      <c r="AM96" s="1193"/>
      <c r="AN96" s="1193"/>
      <c r="AO96" s="1193"/>
      <c r="AP96" s="1194"/>
      <c r="AQ96" s="1192"/>
      <c r="AR96" s="1193"/>
      <c r="AS96" s="1193"/>
      <c r="AT96" s="1194"/>
      <c r="AU96" s="1174"/>
      <c r="AV96" s="1175"/>
      <c r="AW96" s="1175"/>
      <c r="AX96" s="1175"/>
      <c r="AY96" s="1176"/>
      <c r="AZ96" s="1183"/>
      <c r="BA96" s="1184"/>
      <c r="BB96" s="1184"/>
      <c r="BC96" s="1184"/>
      <c r="BD96" s="1184"/>
      <c r="BE96" s="1184"/>
      <c r="BF96" s="1184"/>
      <c r="BG96" s="1184"/>
      <c r="BH96" s="1184"/>
      <c r="BI96" s="1185"/>
      <c r="BJ96" s="1170"/>
      <c r="BK96" s="1170"/>
      <c r="BL96" s="1170"/>
      <c r="BM96" s="1170"/>
    </row>
    <row r="97" spans="1:65" s="127" customFormat="1" ht="20.25" customHeight="1">
      <c r="A97" s="116"/>
      <c r="B97" s="720" t="s">
        <v>219</v>
      </c>
      <c r="C97" s="721"/>
      <c r="D97" s="1159" t="s">
        <v>228</v>
      </c>
      <c r="E97" s="1160"/>
      <c r="F97" s="1160"/>
      <c r="G97" s="1160"/>
      <c r="H97" s="1160"/>
      <c r="I97" s="1160"/>
      <c r="J97" s="1160"/>
      <c r="K97" s="1160"/>
      <c r="L97" s="1160"/>
      <c r="M97" s="1160"/>
      <c r="N97" s="1160"/>
      <c r="O97" s="1160"/>
      <c r="P97" s="1160"/>
      <c r="Q97" s="1160"/>
      <c r="R97" s="1160"/>
      <c r="S97" s="1160"/>
      <c r="T97" s="1160"/>
      <c r="U97" s="1160"/>
      <c r="V97" s="1160"/>
      <c r="W97" s="1160"/>
      <c r="X97" s="1160"/>
      <c r="Y97" s="1160"/>
      <c r="Z97" s="1160"/>
      <c r="AA97" s="1160"/>
      <c r="AB97" s="1161"/>
      <c r="AC97" s="1186" t="s">
        <v>462</v>
      </c>
      <c r="AD97" s="1187"/>
      <c r="AE97" s="1187"/>
      <c r="AF97" s="1187"/>
      <c r="AG97" s="1187"/>
      <c r="AH97" s="1187"/>
      <c r="AI97" s="1187"/>
      <c r="AJ97" s="1187"/>
      <c r="AK97" s="1187"/>
      <c r="AL97" s="1187"/>
      <c r="AM97" s="1187"/>
      <c r="AN97" s="1187"/>
      <c r="AO97" s="1187"/>
      <c r="AP97" s="1188"/>
      <c r="AQ97" s="1186"/>
      <c r="AR97" s="1187"/>
      <c r="AS97" s="1187"/>
      <c r="AT97" s="1188"/>
      <c r="AU97" s="675"/>
      <c r="AV97" s="676"/>
      <c r="AW97" s="676"/>
      <c r="AX97" s="676"/>
      <c r="AY97" s="677"/>
      <c r="AZ97" s="1177"/>
      <c r="BA97" s="1178"/>
      <c r="BB97" s="1178"/>
      <c r="BC97" s="1178"/>
      <c r="BD97" s="1178"/>
      <c r="BE97" s="1178"/>
      <c r="BF97" s="1178"/>
      <c r="BG97" s="1178"/>
      <c r="BH97" s="1178"/>
      <c r="BI97" s="1179"/>
      <c r="BJ97" s="1170" t="str">
        <f>IF(AQ97="x","OK","NO")</f>
        <v>NO</v>
      </c>
      <c r="BK97" s="1170"/>
      <c r="BL97" s="1170"/>
      <c r="BM97" s="1170"/>
    </row>
    <row r="98" spans="1:65" s="127" customFormat="1" ht="20.25" customHeight="1">
      <c r="A98" s="116"/>
      <c r="B98" s="722"/>
      <c r="C98" s="723"/>
      <c r="D98" s="1162"/>
      <c r="E98" s="1163"/>
      <c r="F98" s="1163"/>
      <c r="G98" s="1163"/>
      <c r="H98" s="1163"/>
      <c r="I98" s="1163"/>
      <c r="J98" s="1163"/>
      <c r="K98" s="1163"/>
      <c r="L98" s="1163"/>
      <c r="M98" s="1163"/>
      <c r="N98" s="1163"/>
      <c r="O98" s="1163"/>
      <c r="P98" s="1163"/>
      <c r="Q98" s="1163"/>
      <c r="R98" s="1163"/>
      <c r="S98" s="1163"/>
      <c r="T98" s="1163"/>
      <c r="U98" s="1163"/>
      <c r="V98" s="1163"/>
      <c r="W98" s="1163"/>
      <c r="X98" s="1163"/>
      <c r="Y98" s="1163"/>
      <c r="Z98" s="1163"/>
      <c r="AA98" s="1163"/>
      <c r="AB98" s="1164"/>
      <c r="AC98" s="1189"/>
      <c r="AD98" s="1190"/>
      <c r="AE98" s="1190"/>
      <c r="AF98" s="1190"/>
      <c r="AG98" s="1190"/>
      <c r="AH98" s="1190"/>
      <c r="AI98" s="1190"/>
      <c r="AJ98" s="1190"/>
      <c r="AK98" s="1190"/>
      <c r="AL98" s="1190"/>
      <c r="AM98" s="1190"/>
      <c r="AN98" s="1190"/>
      <c r="AO98" s="1190"/>
      <c r="AP98" s="1191"/>
      <c r="AQ98" s="1189"/>
      <c r="AR98" s="1190"/>
      <c r="AS98" s="1190"/>
      <c r="AT98" s="1191"/>
      <c r="AU98" s="1171"/>
      <c r="AV98" s="1172"/>
      <c r="AW98" s="1172"/>
      <c r="AX98" s="1172"/>
      <c r="AY98" s="1173"/>
      <c r="AZ98" s="1180"/>
      <c r="BA98" s="1181"/>
      <c r="BB98" s="1181"/>
      <c r="BC98" s="1181"/>
      <c r="BD98" s="1181"/>
      <c r="BE98" s="1181"/>
      <c r="BF98" s="1181"/>
      <c r="BG98" s="1181"/>
      <c r="BH98" s="1181"/>
      <c r="BI98" s="1182"/>
      <c r="BJ98" s="1170"/>
      <c r="BK98" s="1170"/>
      <c r="BL98" s="1170"/>
      <c r="BM98" s="1170"/>
    </row>
    <row r="99" spans="1:65" s="127" customFormat="1" ht="20.25" customHeight="1">
      <c r="A99" s="116"/>
      <c r="B99" s="722"/>
      <c r="C99" s="723"/>
      <c r="D99" s="1162"/>
      <c r="E99" s="1163"/>
      <c r="F99" s="1163"/>
      <c r="G99" s="1163"/>
      <c r="H99" s="1163"/>
      <c r="I99" s="1163"/>
      <c r="J99" s="1163"/>
      <c r="K99" s="1163"/>
      <c r="L99" s="1163"/>
      <c r="M99" s="1163"/>
      <c r="N99" s="1163"/>
      <c r="O99" s="1163"/>
      <c r="P99" s="1163"/>
      <c r="Q99" s="1163"/>
      <c r="R99" s="1163"/>
      <c r="S99" s="1163"/>
      <c r="T99" s="1163"/>
      <c r="U99" s="1163"/>
      <c r="V99" s="1163"/>
      <c r="W99" s="1163"/>
      <c r="X99" s="1163"/>
      <c r="Y99" s="1163"/>
      <c r="Z99" s="1163"/>
      <c r="AA99" s="1163"/>
      <c r="AB99" s="1164"/>
      <c r="AC99" s="1189"/>
      <c r="AD99" s="1190"/>
      <c r="AE99" s="1190"/>
      <c r="AF99" s="1190"/>
      <c r="AG99" s="1190"/>
      <c r="AH99" s="1190"/>
      <c r="AI99" s="1190"/>
      <c r="AJ99" s="1190"/>
      <c r="AK99" s="1190"/>
      <c r="AL99" s="1190"/>
      <c r="AM99" s="1190"/>
      <c r="AN99" s="1190"/>
      <c r="AO99" s="1190"/>
      <c r="AP99" s="1191"/>
      <c r="AQ99" s="1189"/>
      <c r="AR99" s="1190"/>
      <c r="AS99" s="1190"/>
      <c r="AT99" s="1191"/>
      <c r="AU99" s="1171"/>
      <c r="AV99" s="1172"/>
      <c r="AW99" s="1172"/>
      <c r="AX99" s="1172"/>
      <c r="AY99" s="1173"/>
      <c r="AZ99" s="1180"/>
      <c r="BA99" s="1181"/>
      <c r="BB99" s="1181"/>
      <c r="BC99" s="1181"/>
      <c r="BD99" s="1181"/>
      <c r="BE99" s="1181"/>
      <c r="BF99" s="1181"/>
      <c r="BG99" s="1181"/>
      <c r="BH99" s="1181"/>
      <c r="BI99" s="1182"/>
      <c r="BJ99" s="1170"/>
      <c r="BK99" s="1170"/>
      <c r="BL99" s="1170"/>
      <c r="BM99" s="1170"/>
    </row>
    <row r="100" spans="1:65" s="127" customFormat="1" ht="20.25" customHeight="1">
      <c r="A100" s="116"/>
      <c r="B100" s="724"/>
      <c r="C100" s="725"/>
      <c r="D100" s="1165"/>
      <c r="E100" s="1166"/>
      <c r="F100" s="1166"/>
      <c r="G100" s="1166"/>
      <c r="H100" s="1166"/>
      <c r="I100" s="1166"/>
      <c r="J100" s="1166"/>
      <c r="K100" s="1166"/>
      <c r="L100" s="1166"/>
      <c r="M100" s="1166"/>
      <c r="N100" s="1166"/>
      <c r="O100" s="1166"/>
      <c r="P100" s="1166"/>
      <c r="Q100" s="1166"/>
      <c r="R100" s="1166"/>
      <c r="S100" s="1166"/>
      <c r="T100" s="1166"/>
      <c r="U100" s="1166"/>
      <c r="V100" s="1166"/>
      <c r="W100" s="1166"/>
      <c r="X100" s="1166"/>
      <c r="Y100" s="1166"/>
      <c r="Z100" s="1166"/>
      <c r="AA100" s="1166"/>
      <c r="AB100" s="1167"/>
      <c r="AC100" s="1192"/>
      <c r="AD100" s="1193"/>
      <c r="AE100" s="1193"/>
      <c r="AF100" s="1193"/>
      <c r="AG100" s="1193"/>
      <c r="AH100" s="1193"/>
      <c r="AI100" s="1193"/>
      <c r="AJ100" s="1193"/>
      <c r="AK100" s="1193"/>
      <c r="AL100" s="1193"/>
      <c r="AM100" s="1193"/>
      <c r="AN100" s="1193"/>
      <c r="AO100" s="1193"/>
      <c r="AP100" s="1194"/>
      <c r="AQ100" s="1192"/>
      <c r="AR100" s="1193"/>
      <c r="AS100" s="1193"/>
      <c r="AT100" s="1194"/>
      <c r="AU100" s="1174"/>
      <c r="AV100" s="1175"/>
      <c r="AW100" s="1175"/>
      <c r="AX100" s="1175"/>
      <c r="AY100" s="1176"/>
      <c r="AZ100" s="1183"/>
      <c r="BA100" s="1184"/>
      <c r="BB100" s="1184"/>
      <c r="BC100" s="1184"/>
      <c r="BD100" s="1184"/>
      <c r="BE100" s="1184"/>
      <c r="BF100" s="1184"/>
      <c r="BG100" s="1184"/>
      <c r="BH100" s="1184"/>
      <c r="BI100" s="1185"/>
      <c r="BJ100" s="1170"/>
      <c r="BK100" s="1170"/>
      <c r="BL100" s="1170"/>
      <c r="BM100" s="1170"/>
    </row>
    <row r="101" spans="1:65" s="127" customFormat="1" ht="20.25" customHeight="1">
      <c r="A101" s="116"/>
      <c r="B101" s="720" t="s">
        <v>220</v>
      </c>
      <c r="C101" s="721"/>
      <c r="D101" s="1159" t="s">
        <v>229</v>
      </c>
      <c r="E101" s="1160"/>
      <c r="F101" s="1160"/>
      <c r="G101" s="1160"/>
      <c r="H101" s="1160"/>
      <c r="I101" s="1160"/>
      <c r="J101" s="1160"/>
      <c r="K101" s="1160"/>
      <c r="L101" s="1160"/>
      <c r="M101" s="1160"/>
      <c r="N101" s="1160"/>
      <c r="O101" s="1160"/>
      <c r="P101" s="1160"/>
      <c r="Q101" s="1160"/>
      <c r="R101" s="1160"/>
      <c r="S101" s="1160"/>
      <c r="T101" s="1160"/>
      <c r="U101" s="1160"/>
      <c r="V101" s="1160"/>
      <c r="W101" s="1160"/>
      <c r="X101" s="1160"/>
      <c r="Y101" s="1160"/>
      <c r="Z101" s="1160"/>
      <c r="AA101" s="1160"/>
      <c r="AB101" s="1161"/>
      <c r="AC101" s="1186" t="s">
        <v>462</v>
      </c>
      <c r="AD101" s="1187"/>
      <c r="AE101" s="1187"/>
      <c r="AF101" s="1187"/>
      <c r="AG101" s="1187"/>
      <c r="AH101" s="1187"/>
      <c r="AI101" s="1187"/>
      <c r="AJ101" s="1187"/>
      <c r="AK101" s="1187"/>
      <c r="AL101" s="1187"/>
      <c r="AM101" s="1187"/>
      <c r="AN101" s="1187"/>
      <c r="AO101" s="1187"/>
      <c r="AP101" s="1188"/>
      <c r="AQ101" s="1186"/>
      <c r="AR101" s="1187"/>
      <c r="AS101" s="1187"/>
      <c r="AT101" s="1188"/>
      <c r="AU101" s="675"/>
      <c r="AV101" s="676"/>
      <c r="AW101" s="676"/>
      <c r="AX101" s="676"/>
      <c r="AY101" s="677"/>
      <c r="AZ101" s="1177"/>
      <c r="BA101" s="1178"/>
      <c r="BB101" s="1178"/>
      <c r="BC101" s="1178"/>
      <c r="BD101" s="1178"/>
      <c r="BE101" s="1178"/>
      <c r="BF101" s="1178"/>
      <c r="BG101" s="1178"/>
      <c r="BH101" s="1178"/>
      <c r="BI101" s="1179"/>
      <c r="BJ101" s="1170" t="str">
        <f>IF(AQ101="x","OK","NO")</f>
        <v>NO</v>
      </c>
      <c r="BK101" s="1170"/>
      <c r="BL101" s="1170"/>
      <c r="BM101" s="1170"/>
    </row>
    <row r="102" spans="1:65" s="127" customFormat="1" ht="20.25" customHeight="1">
      <c r="A102" s="116"/>
      <c r="B102" s="722"/>
      <c r="C102" s="723"/>
      <c r="D102" s="1162"/>
      <c r="E102" s="1163"/>
      <c r="F102" s="1163"/>
      <c r="G102" s="1163"/>
      <c r="H102" s="1163"/>
      <c r="I102" s="1163"/>
      <c r="J102" s="1163"/>
      <c r="K102" s="1163"/>
      <c r="L102" s="1163"/>
      <c r="M102" s="1163"/>
      <c r="N102" s="1163"/>
      <c r="O102" s="1163"/>
      <c r="P102" s="1163"/>
      <c r="Q102" s="1163"/>
      <c r="R102" s="1163"/>
      <c r="S102" s="1163"/>
      <c r="T102" s="1163"/>
      <c r="U102" s="1163"/>
      <c r="V102" s="1163"/>
      <c r="W102" s="1163"/>
      <c r="X102" s="1163"/>
      <c r="Y102" s="1163"/>
      <c r="Z102" s="1163"/>
      <c r="AA102" s="1163"/>
      <c r="AB102" s="1164"/>
      <c r="AC102" s="1189"/>
      <c r="AD102" s="1190"/>
      <c r="AE102" s="1190"/>
      <c r="AF102" s="1190"/>
      <c r="AG102" s="1190"/>
      <c r="AH102" s="1190"/>
      <c r="AI102" s="1190"/>
      <c r="AJ102" s="1190"/>
      <c r="AK102" s="1190"/>
      <c r="AL102" s="1190"/>
      <c r="AM102" s="1190"/>
      <c r="AN102" s="1190"/>
      <c r="AO102" s="1190"/>
      <c r="AP102" s="1191"/>
      <c r="AQ102" s="1189"/>
      <c r="AR102" s="1190"/>
      <c r="AS102" s="1190"/>
      <c r="AT102" s="1191"/>
      <c r="AU102" s="1171"/>
      <c r="AV102" s="1172"/>
      <c r="AW102" s="1172"/>
      <c r="AX102" s="1172"/>
      <c r="AY102" s="1173"/>
      <c r="AZ102" s="1180"/>
      <c r="BA102" s="1181"/>
      <c r="BB102" s="1181"/>
      <c r="BC102" s="1181"/>
      <c r="BD102" s="1181"/>
      <c r="BE102" s="1181"/>
      <c r="BF102" s="1181"/>
      <c r="BG102" s="1181"/>
      <c r="BH102" s="1181"/>
      <c r="BI102" s="1182"/>
      <c r="BJ102" s="1170"/>
      <c r="BK102" s="1170"/>
      <c r="BL102" s="1170"/>
      <c r="BM102" s="1170"/>
    </row>
    <row r="103" spans="1:65" s="127" customFormat="1" ht="20.25" customHeight="1">
      <c r="A103" s="116"/>
      <c r="B103" s="722"/>
      <c r="C103" s="723"/>
      <c r="D103" s="1162"/>
      <c r="E103" s="1163"/>
      <c r="F103" s="1163"/>
      <c r="G103" s="1163"/>
      <c r="H103" s="1163"/>
      <c r="I103" s="1163"/>
      <c r="J103" s="1163"/>
      <c r="K103" s="1163"/>
      <c r="L103" s="1163"/>
      <c r="M103" s="1163"/>
      <c r="N103" s="1163"/>
      <c r="O103" s="1163"/>
      <c r="P103" s="1163"/>
      <c r="Q103" s="1163"/>
      <c r="R103" s="1163"/>
      <c r="S103" s="1163"/>
      <c r="T103" s="1163"/>
      <c r="U103" s="1163"/>
      <c r="V103" s="1163"/>
      <c r="W103" s="1163"/>
      <c r="X103" s="1163"/>
      <c r="Y103" s="1163"/>
      <c r="Z103" s="1163"/>
      <c r="AA103" s="1163"/>
      <c r="AB103" s="1164"/>
      <c r="AC103" s="1189"/>
      <c r="AD103" s="1190"/>
      <c r="AE103" s="1190"/>
      <c r="AF103" s="1190"/>
      <c r="AG103" s="1190"/>
      <c r="AH103" s="1190"/>
      <c r="AI103" s="1190"/>
      <c r="AJ103" s="1190"/>
      <c r="AK103" s="1190"/>
      <c r="AL103" s="1190"/>
      <c r="AM103" s="1190"/>
      <c r="AN103" s="1190"/>
      <c r="AO103" s="1190"/>
      <c r="AP103" s="1191"/>
      <c r="AQ103" s="1189"/>
      <c r="AR103" s="1190"/>
      <c r="AS103" s="1190"/>
      <c r="AT103" s="1191"/>
      <c r="AU103" s="1171"/>
      <c r="AV103" s="1172"/>
      <c r="AW103" s="1172"/>
      <c r="AX103" s="1172"/>
      <c r="AY103" s="1173"/>
      <c r="AZ103" s="1180"/>
      <c r="BA103" s="1181"/>
      <c r="BB103" s="1181"/>
      <c r="BC103" s="1181"/>
      <c r="BD103" s="1181"/>
      <c r="BE103" s="1181"/>
      <c r="BF103" s="1181"/>
      <c r="BG103" s="1181"/>
      <c r="BH103" s="1181"/>
      <c r="BI103" s="1182"/>
      <c r="BJ103" s="1170"/>
      <c r="BK103" s="1170"/>
      <c r="BL103" s="1170"/>
      <c r="BM103" s="1170"/>
    </row>
    <row r="104" spans="1:65" s="127" customFormat="1" ht="20.25" customHeight="1">
      <c r="A104" s="116"/>
      <c r="B104" s="724"/>
      <c r="C104" s="725"/>
      <c r="D104" s="1165"/>
      <c r="E104" s="1166"/>
      <c r="F104" s="1166"/>
      <c r="G104" s="1166"/>
      <c r="H104" s="1166"/>
      <c r="I104" s="1166"/>
      <c r="J104" s="1166"/>
      <c r="K104" s="1166"/>
      <c r="L104" s="1166"/>
      <c r="M104" s="1166"/>
      <c r="N104" s="1166"/>
      <c r="O104" s="1166"/>
      <c r="P104" s="1166"/>
      <c r="Q104" s="1166"/>
      <c r="R104" s="1166"/>
      <c r="S104" s="1166"/>
      <c r="T104" s="1166"/>
      <c r="U104" s="1166"/>
      <c r="V104" s="1166"/>
      <c r="W104" s="1166"/>
      <c r="X104" s="1166"/>
      <c r="Y104" s="1166"/>
      <c r="Z104" s="1166"/>
      <c r="AA104" s="1166"/>
      <c r="AB104" s="1167"/>
      <c r="AC104" s="1192"/>
      <c r="AD104" s="1193"/>
      <c r="AE104" s="1193"/>
      <c r="AF104" s="1193"/>
      <c r="AG104" s="1193"/>
      <c r="AH104" s="1193"/>
      <c r="AI104" s="1193"/>
      <c r="AJ104" s="1193"/>
      <c r="AK104" s="1193"/>
      <c r="AL104" s="1193"/>
      <c r="AM104" s="1193"/>
      <c r="AN104" s="1193"/>
      <c r="AO104" s="1193"/>
      <c r="AP104" s="1194"/>
      <c r="AQ104" s="1192"/>
      <c r="AR104" s="1193"/>
      <c r="AS104" s="1193"/>
      <c r="AT104" s="1194"/>
      <c r="AU104" s="1174"/>
      <c r="AV104" s="1175"/>
      <c r="AW104" s="1175"/>
      <c r="AX104" s="1175"/>
      <c r="AY104" s="1176"/>
      <c r="AZ104" s="1183"/>
      <c r="BA104" s="1184"/>
      <c r="BB104" s="1184"/>
      <c r="BC104" s="1184"/>
      <c r="BD104" s="1184"/>
      <c r="BE104" s="1184"/>
      <c r="BF104" s="1184"/>
      <c r="BG104" s="1184"/>
      <c r="BH104" s="1184"/>
      <c r="BI104" s="1185"/>
      <c r="BJ104" s="1170"/>
      <c r="BK104" s="1170"/>
      <c r="BL104" s="1170"/>
      <c r="BM104" s="1170"/>
    </row>
    <row r="105" spans="1:65" s="127" customFormat="1" ht="20.25" customHeight="1">
      <c r="A105" s="116"/>
      <c r="B105" s="720" t="s">
        <v>221</v>
      </c>
      <c r="C105" s="721"/>
      <c r="D105" s="1263" t="s">
        <v>367</v>
      </c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1264"/>
      <c r="AE105" s="1264"/>
      <c r="AF105" s="1264"/>
      <c r="AG105" s="1264"/>
      <c r="AH105" s="1264"/>
      <c r="AI105" s="1264"/>
      <c r="AJ105" s="1264"/>
      <c r="AK105" s="1264"/>
      <c r="AL105" s="1264"/>
      <c r="AM105" s="1264"/>
      <c r="AN105" s="1264"/>
      <c r="AO105" s="1264"/>
      <c r="AP105" s="1264"/>
      <c r="AQ105" s="1264"/>
      <c r="AR105" s="1264"/>
      <c r="AS105" s="1264"/>
      <c r="AT105" s="1264"/>
      <c r="AU105" s="1264"/>
      <c r="AV105" s="1264"/>
      <c r="AW105" s="1264"/>
      <c r="AX105" s="1264"/>
      <c r="AY105" s="1265"/>
      <c r="AZ105" s="1197">
        <f>SUM(AZ77:BI104)</f>
        <v>0</v>
      </c>
      <c r="BA105" s="1198"/>
      <c r="BB105" s="1198"/>
      <c r="BC105" s="1198"/>
      <c r="BD105" s="1198"/>
      <c r="BE105" s="1198"/>
      <c r="BF105" s="1198"/>
      <c r="BG105" s="1198"/>
      <c r="BH105" s="1198"/>
      <c r="BI105" s="1199"/>
      <c r="BJ105" s="1195"/>
      <c r="BK105" s="1195"/>
      <c r="BL105" s="1195"/>
      <c r="BM105" s="1195"/>
    </row>
    <row r="106" spans="1:65" s="127" customFormat="1" ht="20.25" customHeight="1">
      <c r="A106" s="116"/>
      <c r="B106" s="722"/>
      <c r="C106" s="723"/>
      <c r="D106" s="1266"/>
      <c r="E106" s="1267"/>
      <c r="F106" s="1267"/>
      <c r="G106" s="1267"/>
      <c r="H106" s="1267"/>
      <c r="I106" s="1267"/>
      <c r="J106" s="1267"/>
      <c r="K106" s="1267"/>
      <c r="L106" s="1267"/>
      <c r="M106" s="1267"/>
      <c r="N106" s="1267"/>
      <c r="O106" s="1267"/>
      <c r="P106" s="1267"/>
      <c r="Q106" s="1267"/>
      <c r="R106" s="1267"/>
      <c r="S106" s="1267"/>
      <c r="T106" s="1267"/>
      <c r="U106" s="1267"/>
      <c r="V106" s="1267"/>
      <c r="W106" s="1267"/>
      <c r="X106" s="1267"/>
      <c r="Y106" s="1267"/>
      <c r="Z106" s="1267"/>
      <c r="AA106" s="1267"/>
      <c r="AB106" s="1267"/>
      <c r="AC106" s="1267"/>
      <c r="AD106" s="1267"/>
      <c r="AE106" s="1267"/>
      <c r="AF106" s="1267"/>
      <c r="AG106" s="1267"/>
      <c r="AH106" s="1267"/>
      <c r="AI106" s="1267"/>
      <c r="AJ106" s="1267"/>
      <c r="AK106" s="1267"/>
      <c r="AL106" s="1267"/>
      <c r="AM106" s="1267"/>
      <c r="AN106" s="1267"/>
      <c r="AO106" s="1267"/>
      <c r="AP106" s="1267"/>
      <c r="AQ106" s="1267"/>
      <c r="AR106" s="1267"/>
      <c r="AS106" s="1267"/>
      <c r="AT106" s="1267"/>
      <c r="AU106" s="1267"/>
      <c r="AV106" s="1267"/>
      <c r="AW106" s="1267"/>
      <c r="AX106" s="1267"/>
      <c r="AY106" s="1268"/>
      <c r="AZ106" s="1200"/>
      <c r="BA106" s="1201"/>
      <c r="BB106" s="1201"/>
      <c r="BC106" s="1201"/>
      <c r="BD106" s="1201"/>
      <c r="BE106" s="1201"/>
      <c r="BF106" s="1201"/>
      <c r="BG106" s="1201"/>
      <c r="BH106" s="1201"/>
      <c r="BI106" s="1202"/>
      <c r="BJ106" s="1195"/>
      <c r="BK106" s="1195"/>
      <c r="BL106" s="1195"/>
      <c r="BM106" s="1195"/>
    </row>
    <row r="107" spans="1:65" s="127" customFormat="1" ht="20.25" customHeight="1">
      <c r="A107" s="116"/>
      <c r="B107" s="722"/>
      <c r="C107" s="723"/>
      <c r="D107" s="1266"/>
      <c r="E107" s="1267"/>
      <c r="F107" s="1267"/>
      <c r="G107" s="1267"/>
      <c r="H107" s="1267"/>
      <c r="I107" s="1267"/>
      <c r="J107" s="1267"/>
      <c r="K107" s="1267"/>
      <c r="L107" s="1267"/>
      <c r="M107" s="1267"/>
      <c r="N107" s="1267"/>
      <c r="O107" s="1267"/>
      <c r="P107" s="1267"/>
      <c r="Q107" s="1267"/>
      <c r="R107" s="1267"/>
      <c r="S107" s="1267"/>
      <c r="T107" s="1267"/>
      <c r="U107" s="1267"/>
      <c r="V107" s="1267"/>
      <c r="W107" s="1267"/>
      <c r="X107" s="1267"/>
      <c r="Y107" s="1267"/>
      <c r="Z107" s="1267"/>
      <c r="AA107" s="1267"/>
      <c r="AB107" s="1267"/>
      <c r="AC107" s="1267"/>
      <c r="AD107" s="1267"/>
      <c r="AE107" s="1267"/>
      <c r="AF107" s="1267"/>
      <c r="AG107" s="1267"/>
      <c r="AH107" s="1267"/>
      <c r="AI107" s="1267"/>
      <c r="AJ107" s="1267"/>
      <c r="AK107" s="1267"/>
      <c r="AL107" s="1267"/>
      <c r="AM107" s="1267"/>
      <c r="AN107" s="1267"/>
      <c r="AO107" s="1267"/>
      <c r="AP107" s="1267"/>
      <c r="AQ107" s="1267"/>
      <c r="AR107" s="1267"/>
      <c r="AS107" s="1267"/>
      <c r="AT107" s="1267"/>
      <c r="AU107" s="1267"/>
      <c r="AV107" s="1267"/>
      <c r="AW107" s="1267"/>
      <c r="AX107" s="1267"/>
      <c r="AY107" s="1268"/>
      <c r="AZ107" s="1200"/>
      <c r="BA107" s="1201"/>
      <c r="BB107" s="1201"/>
      <c r="BC107" s="1201"/>
      <c r="BD107" s="1201"/>
      <c r="BE107" s="1201"/>
      <c r="BF107" s="1201"/>
      <c r="BG107" s="1201"/>
      <c r="BH107" s="1201"/>
      <c r="BI107" s="1202"/>
      <c r="BJ107" s="1195"/>
      <c r="BK107" s="1195"/>
      <c r="BL107" s="1195"/>
      <c r="BM107" s="1195"/>
    </row>
    <row r="108" spans="1:65" s="127" customFormat="1" ht="20.25" customHeight="1">
      <c r="A108" s="116"/>
      <c r="B108" s="724"/>
      <c r="C108" s="725"/>
      <c r="D108" s="1269"/>
      <c r="E108" s="1270"/>
      <c r="F108" s="1270"/>
      <c r="G108" s="1270"/>
      <c r="H108" s="1270"/>
      <c r="I108" s="1270"/>
      <c r="J108" s="1270"/>
      <c r="K108" s="1270"/>
      <c r="L108" s="1270"/>
      <c r="M108" s="1270"/>
      <c r="N108" s="1270"/>
      <c r="O108" s="1270"/>
      <c r="P108" s="1270"/>
      <c r="Q108" s="1270"/>
      <c r="R108" s="1270"/>
      <c r="S108" s="1270"/>
      <c r="T108" s="1270"/>
      <c r="U108" s="1270"/>
      <c r="V108" s="1270"/>
      <c r="W108" s="1270"/>
      <c r="X108" s="1270"/>
      <c r="Y108" s="1270"/>
      <c r="Z108" s="1270"/>
      <c r="AA108" s="1270"/>
      <c r="AB108" s="1270"/>
      <c r="AC108" s="1270"/>
      <c r="AD108" s="1270"/>
      <c r="AE108" s="1270"/>
      <c r="AF108" s="1270"/>
      <c r="AG108" s="1270"/>
      <c r="AH108" s="1270"/>
      <c r="AI108" s="1270"/>
      <c r="AJ108" s="1270"/>
      <c r="AK108" s="1270"/>
      <c r="AL108" s="1270"/>
      <c r="AM108" s="1270"/>
      <c r="AN108" s="1270"/>
      <c r="AO108" s="1270"/>
      <c r="AP108" s="1270"/>
      <c r="AQ108" s="1270"/>
      <c r="AR108" s="1270"/>
      <c r="AS108" s="1270"/>
      <c r="AT108" s="1270"/>
      <c r="AU108" s="1270"/>
      <c r="AV108" s="1270"/>
      <c r="AW108" s="1270"/>
      <c r="AX108" s="1270"/>
      <c r="AY108" s="1271"/>
      <c r="AZ108" s="1203"/>
      <c r="BA108" s="1204"/>
      <c r="BB108" s="1204"/>
      <c r="BC108" s="1204"/>
      <c r="BD108" s="1204"/>
      <c r="BE108" s="1204"/>
      <c r="BF108" s="1204"/>
      <c r="BG108" s="1204"/>
      <c r="BH108" s="1204"/>
      <c r="BI108" s="1205"/>
      <c r="BJ108" s="1195"/>
      <c r="BK108" s="1195"/>
      <c r="BL108" s="1195"/>
      <c r="BM108" s="1195"/>
    </row>
    <row r="109" spans="1:65" s="127" customFormat="1" ht="20.25" customHeight="1">
      <c r="A109" s="116"/>
      <c r="B109" s="129"/>
      <c r="C109" s="129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s="127" customFormat="1" ht="20.25" customHeight="1">
      <c r="A110" s="116"/>
      <c r="B110" s="129"/>
      <c r="C110" s="129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s="127" customFormat="1" ht="20.25" customHeight="1">
      <c r="A111" s="116"/>
      <c r="B111" s="845" t="s">
        <v>369</v>
      </c>
      <c r="C111" s="845"/>
      <c r="D111" s="1168" t="s">
        <v>368</v>
      </c>
      <c r="E111" s="1168"/>
      <c r="F111" s="1168"/>
      <c r="G111" s="1168"/>
      <c r="H111" s="1168"/>
      <c r="I111" s="1168"/>
      <c r="J111" s="1168"/>
      <c r="K111" s="1168"/>
      <c r="L111" s="1168"/>
      <c r="M111" s="1168"/>
      <c r="N111" s="1168"/>
      <c r="O111" s="1168"/>
      <c r="P111" s="1168"/>
      <c r="Q111" s="1168"/>
      <c r="R111" s="1168"/>
      <c r="S111" s="1168"/>
      <c r="T111" s="1168"/>
      <c r="U111" s="1168"/>
      <c r="V111" s="1168"/>
      <c r="W111" s="1168"/>
      <c r="X111" s="1168"/>
      <c r="Y111" s="1168"/>
      <c r="Z111" s="1168"/>
      <c r="AA111" s="1168"/>
      <c r="AB111" s="1168"/>
      <c r="AC111" s="1168"/>
      <c r="AD111" s="1168"/>
      <c r="AE111" s="1168"/>
      <c r="AF111" s="1168"/>
      <c r="AG111" s="1168"/>
      <c r="AH111" s="1168"/>
      <c r="AI111" s="1168"/>
      <c r="AJ111" s="1168"/>
      <c r="AK111" s="1168"/>
      <c r="AL111" s="1168"/>
      <c r="AM111" s="1168"/>
      <c r="AN111" s="1168"/>
      <c r="AO111" s="1168"/>
      <c r="AP111" s="1168"/>
      <c r="AQ111" s="1168"/>
      <c r="AR111" s="1168"/>
      <c r="AS111" s="1168"/>
      <c r="AT111" s="1168"/>
      <c r="AU111" s="1168"/>
      <c r="AV111" s="1168"/>
      <c r="AW111" s="1168"/>
      <c r="AX111" s="1169" t="str">
        <f>IF(_xlfn.COUNTIFS(BJ77:BM104,"=OK")&gt;=1,"OK","NO")</f>
        <v>NO</v>
      </c>
      <c r="AY111" s="1169"/>
      <c r="AZ111" s="1169"/>
      <c r="BA111" s="1169"/>
      <c r="BB111" s="1169"/>
      <c r="BC111" s="1169"/>
      <c r="BD111" s="1169"/>
      <c r="BE111" s="1169"/>
      <c r="BF111" s="1169"/>
      <c r="BG111" s="1169"/>
      <c r="BH111" s="1169"/>
      <c r="BI111" s="1169"/>
      <c r="BJ111" s="1169"/>
      <c r="BK111" s="1169"/>
      <c r="BL111" s="1169"/>
      <c r="BM111" s="1169"/>
    </row>
    <row r="112" spans="1:65" s="127" customFormat="1" ht="20.25" customHeight="1">
      <c r="A112" s="116"/>
      <c r="B112" s="845"/>
      <c r="C112" s="845"/>
      <c r="D112" s="1168"/>
      <c r="E112" s="1168"/>
      <c r="F112" s="1168"/>
      <c r="G112" s="1168"/>
      <c r="H112" s="1168"/>
      <c r="I112" s="1168"/>
      <c r="J112" s="1168"/>
      <c r="K112" s="1168"/>
      <c r="L112" s="1168"/>
      <c r="M112" s="1168"/>
      <c r="N112" s="1168"/>
      <c r="O112" s="1168"/>
      <c r="P112" s="1168"/>
      <c r="Q112" s="1168"/>
      <c r="R112" s="1168"/>
      <c r="S112" s="1168"/>
      <c r="T112" s="1168"/>
      <c r="U112" s="1168"/>
      <c r="V112" s="1168"/>
      <c r="W112" s="1168"/>
      <c r="X112" s="1168"/>
      <c r="Y112" s="1168"/>
      <c r="Z112" s="1168"/>
      <c r="AA112" s="1168"/>
      <c r="AB112" s="1168"/>
      <c r="AC112" s="1168"/>
      <c r="AD112" s="1168"/>
      <c r="AE112" s="1168"/>
      <c r="AF112" s="1168"/>
      <c r="AG112" s="1168"/>
      <c r="AH112" s="1168"/>
      <c r="AI112" s="1168"/>
      <c r="AJ112" s="1168"/>
      <c r="AK112" s="1168"/>
      <c r="AL112" s="1168"/>
      <c r="AM112" s="1168"/>
      <c r="AN112" s="1168"/>
      <c r="AO112" s="1168"/>
      <c r="AP112" s="1168"/>
      <c r="AQ112" s="1168"/>
      <c r="AR112" s="1168"/>
      <c r="AS112" s="1168"/>
      <c r="AT112" s="1168"/>
      <c r="AU112" s="1168"/>
      <c r="AV112" s="1168"/>
      <c r="AW112" s="1168"/>
      <c r="AX112" s="1169"/>
      <c r="AY112" s="1169"/>
      <c r="AZ112" s="1169"/>
      <c r="BA112" s="1169"/>
      <c r="BB112" s="1169"/>
      <c r="BC112" s="1169"/>
      <c r="BD112" s="1169"/>
      <c r="BE112" s="1169"/>
      <c r="BF112" s="1169"/>
      <c r="BG112" s="1169"/>
      <c r="BH112" s="1169"/>
      <c r="BI112" s="1169"/>
      <c r="BJ112" s="1169"/>
      <c r="BK112" s="1169"/>
      <c r="BL112" s="1169"/>
      <c r="BM112" s="1169"/>
    </row>
    <row r="113" spans="1:65" s="127" customFormat="1" ht="20.25" customHeight="1">
      <c r="A113" s="116"/>
      <c r="B113" s="845"/>
      <c r="C113" s="845"/>
      <c r="D113" s="1168"/>
      <c r="E113" s="1168"/>
      <c r="F113" s="1168"/>
      <c r="G113" s="1168"/>
      <c r="H113" s="1168"/>
      <c r="I113" s="1168"/>
      <c r="J113" s="1168"/>
      <c r="K113" s="1168"/>
      <c r="L113" s="1168"/>
      <c r="M113" s="1168"/>
      <c r="N113" s="1168"/>
      <c r="O113" s="1168"/>
      <c r="P113" s="1168"/>
      <c r="Q113" s="1168"/>
      <c r="R113" s="1168"/>
      <c r="S113" s="1168"/>
      <c r="T113" s="1168"/>
      <c r="U113" s="1168"/>
      <c r="V113" s="1168"/>
      <c r="W113" s="1168"/>
      <c r="X113" s="1168"/>
      <c r="Y113" s="1168"/>
      <c r="Z113" s="1168"/>
      <c r="AA113" s="1168"/>
      <c r="AB113" s="1168"/>
      <c r="AC113" s="1168"/>
      <c r="AD113" s="1168"/>
      <c r="AE113" s="1168"/>
      <c r="AF113" s="1168"/>
      <c r="AG113" s="1168"/>
      <c r="AH113" s="1168"/>
      <c r="AI113" s="1168"/>
      <c r="AJ113" s="1168"/>
      <c r="AK113" s="1168"/>
      <c r="AL113" s="1168"/>
      <c r="AM113" s="1168"/>
      <c r="AN113" s="1168"/>
      <c r="AO113" s="1168"/>
      <c r="AP113" s="1168"/>
      <c r="AQ113" s="1168"/>
      <c r="AR113" s="1168"/>
      <c r="AS113" s="1168"/>
      <c r="AT113" s="1168"/>
      <c r="AU113" s="1168"/>
      <c r="AV113" s="1168"/>
      <c r="AW113" s="1168"/>
      <c r="AX113" s="1169"/>
      <c r="AY113" s="1169"/>
      <c r="AZ113" s="1169"/>
      <c r="BA113" s="1169"/>
      <c r="BB113" s="1169"/>
      <c r="BC113" s="1169"/>
      <c r="BD113" s="1169"/>
      <c r="BE113" s="1169"/>
      <c r="BF113" s="1169"/>
      <c r="BG113" s="1169"/>
      <c r="BH113" s="1169"/>
      <c r="BI113" s="1169"/>
      <c r="BJ113" s="1169"/>
      <c r="BK113" s="1169"/>
      <c r="BL113" s="1169"/>
      <c r="BM113" s="1169"/>
    </row>
    <row r="114" spans="1:65" s="127" customFormat="1" ht="20.25" customHeight="1">
      <c r="A114" s="116"/>
      <c r="B114" s="845" t="s">
        <v>370</v>
      </c>
      <c r="C114" s="845"/>
      <c r="D114" s="1157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1157"/>
      <c r="F114" s="1157"/>
      <c r="G114" s="1157"/>
      <c r="H114" s="1157"/>
      <c r="I114" s="1157"/>
      <c r="J114" s="1157"/>
      <c r="K114" s="1157"/>
      <c r="L114" s="1157"/>
      <c r="M114" s="1157"/>
      <c r="N114" s="1157"/>
      <c r="O114" s="1157"/>
      <c r="P114" s="1157"/>
      <c r="Q114" s="1157"/>
      <c r="R114" s="1157"/>
      <c r="S114" s="1157"/>
      <c r="T114" s="1157"/>
      <c r="U114" s="1157"/>
      <c r="V114" s="1157"/>
      <c r="W114" s="1157"/>
      <c r="X114" s="1157"/>
      <c r="Y114" s="1157"/>
      <c r="Z114" s="1157"/>
      <c r="AA114" s="1157"/>
      <c r="AB114" s="1157"/>
      <c r="AC114" s="1157"/>
      <c r="AD114" s="1157"/>
      <c r="AE114" s="1157"/>
      <c r="AF114" s="1157"/>
      <c r="AG114" s="1157"/>
      <c r="AH114" s="1157"/>
      <c r="AI114" s="1157"/>
      <c r="AJ114" s="1157"/>
      <c r="AK114" s="1157"/>
      <c r="AL114" s="1157"/>
      <c r="AM114" s="1157"/>
      <c r="AN114" s="1157"/>
      <c r="AO114" s="1157"/>
      <c r="AP114" s="1157"/>
      <c r="AQ114" s="1157"/>
      <c r="AR114" s="1157"/>
      <c r="AS114" s="1157"/>
      <c r="AT114" s="1157"/>
      <c r="AU114" s="1157"/>
      <c r="AV114" s="1157"/>
      <c r="AW114" s="1157"/>
      <c r="AX114" s="1158"/>
      <c r="AY114" s="1158"/>
      <c r="AZ114" s="1158"/>
      <c r="BA114" s="1158"/>
      <c r="BB114" s="1158"/>
      <c r="BC114" s="1158"/>
      <c r="BD114" s="1158"/>
      <c r="BE114" s="1158"/>
      <c r="BF114" s="1158"/>
      <c r="BG114" s="1158"/>
      <c r="BH114" s="1158"/>
      <c r="BI114" s="1158"/>
      <c r="BJ114" s="1158"/>
      <c r="BK114" s="1158"/>
      <c r="BL114" s="1158"/>
      <c r="BM114" s="1158"/>
    </row>
    <row r="115" spans="1:65" s="127" customFormat="1" ht="20.25" customHeight="1">
      <c r="A115" s="116"/>
      <c r="B115" s="845"/>
      <c r="C115" s="845"/>
      <c r="D115" s="1157"/>
      <c r="E115" s="1157"/>
      <c r="F115" s="1157"/>
      <c r="G115" s="1157"/>
      <c r="H115" s="1157"/>
      <c r="I115" s="1157"/>
      <c r="J115" s="1157"/>
      <c r="K115" s="1157"/>
      <c r="L115" s="1157"/>
      <c r="M115" s="1157"/>
      <c r="N115" s="1157"/>
      <c r="O115" s="1157"/>
      <c r="P115" s="1157"/>
      <c r="Q115" s="1157"/>
      <c r="R115" s="1157"/>
      <c r="S115" s="1157"/>
      <c r="T115" s="1157"/>
      <c r="U115" s="1157"/>
      <c r="V115" s="1157"/>
      <c r="W115" s="1157"/>
      <c r="X115" s="1157"/>
      <c r="Y115" s="1157"/>
      <c r="Z115" s="1157"/>
      <c r="AA115" s="1157"/>
      <c r="AB115" s="1157"/>
      <c r="AC115" s="1157"/>
      <c r="AD115" s="1157"/>
      <c r="AE115" s="1157"/>
      <c r="AF115" s="1157"/>
      <c r="AG115" s="1157"/>
      <c r="AH115" s="1157"/>
      <c r="AI115" s="1157"/>
      <c r="AJ115" s="1157"/>
      <c r="AK115" s="1157"/>
      <c r="AL115" s="1157"/>
      <c r="AM115" s="1157"/>
      <c r="AN115" s="1157"/>
      <c r="AO115" s="1157"/>
      <c r="AP115" s="1157"/>
      <c r="AQ115" s="1157"/>
      <c r="AR115" s="1157"/>
      <c r="AS115" s="1157"/>
      <c r="AT115" s="1157"/>
      <c r="AU115" s="1157"/>
      <c r="AV115" s="1157"/>
      <c r="AW115" s="1157"/>
      <c r="AX115" s="1158"/>
      <c r="AY115" s="1158"/>
      <c r="AZ115" s="1158"/>
      <c r="BA115" s="1158"/>
      <c r="BB115" s="1158"/>
      <c r="BC115" s="1158"/>
      <c r="BD115" s="1158"/>
      <c r="BE115" s="1158"/>
      <c r="BF115" s="1158"/>
      <c r="BG115" s="1158"/>
      <c r="BH115" s="1158"/>
      <c r="BI115" s="1158"/>
      <c r="BJ115" s="1158"/>
      <c r="BK115" s="1158"/>
      <c r="BL115" s="1158"/>
      <c r="BM115" s="1158"/>
    </row>
    <row r="116" spans="1:65" s="127" customFormat="1" ht="20.25" customHeight="1">
      <c r="A116" s="116"/>
      <c r="B116" s="845"/>
      <c r="C116" s="845"/>
      <c r="D116" s="1157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1157"/>
      <c r="AE116" s="1157"/>
      <c r="AF116" s="1157"/>
      <c r="AG116" s="1157"/>
      <c r="AH116" s="1157"/>
      <c r="AI116" s="1157"/>
      <c r="AJ116" s="1157"/>
      <c r="AK116" s="1157"/>
      <c r="AL116" s="1157"/>
      <c r="AM116" s="1157"/>
      <c r="AN116" s="1157"/>
      <c r="AO116" s="1157"/>
      <c r="AP116" s="1157"/>
      <c r="AQ116" s="1157"/>
      <c r="AR116" s="1157"/>
      <c r="AS116" s="1157"/>
      <c r="AT116" s="1157"/>
      <c r="AU116" s="1157"/>
      <c r="AV116" s="1157"/>
      <c r="AW116" s="1157"/>
      <c r="AX116" s="1158"/>
      <c r="AY116" s="1158"/>
      <c r="AZ116" s="1158"/>
      <c r="BA116" s="1158"/>
      <c r="BB116" s="1158"/>
      <c r="BC116" s="1158"/>
      <c r="BD116" s="1158"/>
      <c r="BE116" s="1158"/>
      <c r="BF116" s="1158"/>
      <c r="BG116" s="1158"/>
      <c r="BH116" s="1158"/>
      <c r="BI116" s="1158"/>
      <c r="BJ116" s="1158"/>
      <c r="BK116" s="1158"/>
      <c r="BL116" s="1158"/>
      <c r="BM116" s="1158"/>
    </row>
    <row r="117" spans="1:65" s="127" customFormat="1" ht="20.25" customHeight="1">
      <c r="A117" s="116"/>
      <c r="B117" s="129"/>
      <c r="C117" s="129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s="127" customFormat="1" ht="20.25" customHeight="1">
      <c r="A118" s="116"/>
      <c r="B118" s="129"/>
      <c r="C118" s="129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s="127" customFormat="1" ht="20.25" customHeight="1">
      <c r="A119" s="116"/>
      <c r="B119" s="129"/>
      <c r="C119" s="129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s="127" customFormat="1" ht="20.25" customHeight="1">
      <c r="A120" s="116"/>
      <c r="B120" s="129"/>
      <c r="C120" s="129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s="127" customFormat="1" ht="20.25" customHeight="1">
      <c r="A121" s="116"/>
      <c r="B121" s="129"/>
      <c r="C121" s="129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s="127" customFormat="1" ht="20.25" customHeight="1">
      <c r="A122" s="116"/>
      <c r="B122" s="129"/>
      <c r="C122" s="129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s="127" customFormat="1" ht="20.25" customHeight="1">
      <c r="A123" s="116"/>
      <c r="B123" s="129"/>
      <c r="C123" s="129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s="127" customFormat="1" ht="20.25" customHeight="1">
      <c r="A124" s="116"/>
      <c r="B124" s="129"/>
      <c r="C124" s="129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s="127" customFormat="1" ht="20.25" customHeight="1">
      <c r="A125" s="116"/>
      <c r="B125" s="129"/>
      <c r="C125" s="129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s="127" customFormat="1" ht="20.25" customHeight="1">
      <c r="A126" s="116"/>
      <c r="B126" s="129"/>
      <c r="C126" s="129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s="127" customFormat="1" ht="20.25" customHeight="1">
      <c r="A127" s="116"/>
      <c r="B127" s="129"/>
      <c r="C127" s="129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s="127" customFormat="1" ht="20.25" customHeight="1">
      <c r="A128" s="116"/>
      <c r="B128" s="129"/>
      <c r="C128" s="129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s="127" customFormat="1" ht="20.25" customHeight="1">
      <c r="A129" s="116"/>
      <c r="B129" s="129"/>
      <c r="C129" s="129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s="127" customFormat="1" ht="20.25" customHeight="1">
      <c r="A130" s="116"/>
      <c r="B130" s="129"/>
      <c r="C130" s="129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s="127" customFormat="1" ht="20.25" customHeight="1">
      <c r="A131" s="116"/>
      <c r="B131" s="129"/>
      <c r="C131" s="129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s="127" customFormat="1" ht="20.25" customHeight="1">
      <c r="A132" s="116"/>
      <c r="B132" s="129"/>
      <c r="C132" s="129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s="127" customFormat="1" ht="20.25" customHeight="1">
      <c r="A133" s="116"/>
      <c r="B133" s="129"/>
      <c r="C133" s="129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s="127" customFormat="1" ht="20.25" customHeight="1">
      <c r="A134" s="116"/>
      <c r="B134" s="129"/>
      <c r="C134" s="129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s="127" customFormat="1" ht="20.25" customHeight="1">
      <c r="A135" s="116"/>
      <c r="B135" s="129"/>
      <c r="C135" s="129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s="127" customFormat="1" ht="20.25" customHeight="1">
      <c r="A136" s="116"/>
      <c r="B136" s="129"/>
      <c r="C136" s="129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s="127" customFormat="1" ht="20.25" customHeight="1">
      <c r="A137" s="116"/>
      <c r="B137" s="129"/>
      <c r="C137" s="129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s="127" customFormat="1" ht="20.25" customHeight="1">
      <c r="A138" s="116"/>
      <c r="B138" s="129"/>
      <c r="C138" s="129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s="127" customFormat="1" ht="20.25" customHeight="1">
      <c r="A139" s="116"/>
      <c r="B139" s="129"/>
      <c r="C139" s="129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s="127" customFormat="1" ht="20.25" customHeight="1">
      <c r="A140" s="116"/>
      <c r="B140" s="129"/>
      <c r="C140" s="129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s="127" customFormat="1" ht="20.25" customHeight="1">
      <c r="A141" s="116"/>
      <c r="B141" s="129"/>
      <c r="C141" s="129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s="127" customFormat="1" ht="20.25" customHeight="1">
      <c r="A142" s="116"/>
      <c r="B142" s="129"/>
      <c r="C142" s="129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s="127" customFormat="1" ht="20.25" customHeight="1">
      <c r="A143" s="116"/>
      <c r="B143" s="129"/>
      <c r="C143" s="129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s="127" customFormat="1" ht="20.25" customHeight="1">
      <c r="A144" s="116"/>
      <c r="B144" s="129"/>
      <c r="C144" s="129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s="127" customFormat="1" ht="20.25" customHeight="1">
      <c r="A145" s="116"/>
      <c r="B145" s="129"/>
      <c r="C145" s="129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s="127" customFormat="1" ht="20.25" customHeight="1">
      <c r="A146" s="116"/>
      <c r="B146" s="129"/>
      <c r="C146" s="129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s="127" customFormat="1" ht="20.25" customHeight="1">
      <c r="A147" s="116"/>
      <c r="B147" s="129"/>
      <c r="C147" s="129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s="127" customFormat="1" ht="20.25" customHeight="1">
      <c r="A148" s="116"/>
      <c r="B148" s="129"/>
      <c r="C148" s="129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s="127" customFormat="1" ht="20.25" customHeight="1">
      <c r="A149" s="116"/>
      <c r="B149" s="129"/>
      <c r="C149" s="129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="127" customFormat="1" ht="20.25" customHeight="1">
      <c r="A150" s="116"/>
    </row>
    <row r="151" s="127" customFormat="1" ht="20.25" customHeight="1">
      <c r="A151" s="116"/>
    </row>
    <row r="152" s="127" customFormat="1" ht="20.25" customHeight="1">
      <c r="A152" s="116"/>
    </row>
    <row r="153" spans="1:57" s="127" customFormat="1" ht="20.25" customHeight="1">
      <c r="A153" s="116"/>
      <c r="B153" s="124"/>
      <c r="C153" s="125"/>
      <c r="D153" s="138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808"/>
      <c r="AY153" s="808"/>
      <c r="AZ153" s="808"/>
      <c r="BA153" s="808"/>
      <c r="BB153" s="126"/>
      <c r="BC153" s="126"/>
      <c r="BD153" s="126"/>
      <c r="BE153" s="128"/>
    </row>
    <row r="154" spans="1:57" s="127" customFormat="1" ht="20.25" customHeight="1">
      <c r="A154" s="116"/>
      <c r="B154" s="124"/>
      <c r="C154" s="125"/>
      <c r="D154" s="138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808"/>
      <c r="AY154" s="808"/>
      <c r="AZ154" s="808"/>
      <c r="BA154" s="808"/>
      <c r="BB154" s="126"/>
      <c r="BC154" s="126"/>
      <c r="BD154" s="126"/>
      <c r="BE154" s="128"/>
    </row>
    <row r="155" spans="50:53" ht="20.25" customHeight="1">
      <c r="AX155" s="139"/>
      <c r="AY155" s="139"/>
      <c r="AZ155" s="139"/>
      <c r="BA155" s="139"/>
    </row>
    <row r="156" spans="50:53" ht="20.25" customHeight="1">
      <c r="AX156" s="139"/>
      <c r="AY156" s="139"/>
      <c r="AZ156" s="139"/>
      <c r="BA156" s="139"/>
    </row>
    <row r="157" spans="50:53" ht="20.25" customHeight="1">
      <c r="AX157" s="139"/>
      <c r="AY157" s="139"/>
      <c r="AZ157" s="139"/>
      <c r="BA157" s="139"/>
    </row>
    <row r="158" spans="50:53" ht="20.25" customHeight="1">
      <c r="AX158" s="139"/>
      <c r="AY158" s="139"/>
      <c r="AZ158" s="139"/>
      <c r="BA158" s="139"/>
    </row>
    <row r="159" spans="50:53" ht="20.25" customHeight="1">
      <c r="AX159" s="139"/>
      <c r="AY159" s="139"/>
      <c r="AZ159" s="139"/>
      <c r="BA159" s="139"/>
    </row>
    <row r="160" spans="50:53" ht="20.25" customHeight="1">
      <c r="AX160" s="139"/>
      <c r="AY160" s="139"/>
      <c r="AZ160" s="139"/>
      <c r="BA160" s="139"/>
    </row>
    <row r="161" spans="50:53" ht="20.25" customHeight="1">
      <c r="AX161" s="1206"/>
      <c r="AY161" s="1206"/>
      <c r="AZ161" s="1206"/>
      <c r="BA161" s="1206"/>
    </row>
    <row r="162" spans="50:53" ht="20.25" customHeight="1">
      <c r="AX162" s="1206"/>
      <c r="AY162" s="1206"/>
      <c r="AZ162" s="1206"/>
      <c r="BA162" s="1206"/>
    </row>
    <row r="163" spans="50:53" ht="20.25" customHeight="1">
      <c r="AX163" s="1206"/>
      <c r="AY163" s="1206"/>
      <c r="AZ163" s="1206"/>
      <c r="BA163" s="1206"/>
    </row>
    <row r="164" spans="50:53" ht="20.25" customHeight="1">
      <c r="AX164" s="1206"/>
      <c r="AY164" s="1206"/>
      <c r="AZ164" s="1206"/>
      <c r="BA164" s="1206"/>
    </row>
    <row r="165" spans="50:53" ht="20.25" customHeight="1">
      <c r="AX165" s="1206"/>
      <c r="AY165" s="1206"/>
      <c r="AZ165" s="1206"/>
      <c r="BA165" s="1206"/>
    </row>
  </sheetData>
  <sheetProtection password="CFBF" sheet="1" selectLockedCells="1"/>
  <mergeCells count="144"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D8:BM11"/>
    <mergeCell ref="BD12:BM14"/>
    <mergeCell ref="BD15:BM17"/>
    <mergeCell ref="BD18:BM20"/>
    <mergeCell ref="BD21:BM23"/>
    <mergeCell ref="BD24:BM26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D53:BC55"/>
    <mergeCell ref="BD38:BM40"/>
    <mergeCell ref="D44:BC46"/>
    <mergeCell ref="BD44:BM46"/>
    <mergeCell ref="B41:C43"/>
    <mergeCell ref="BD41:BM43"/>
    <mergeCell ref="D41:BC43"/>
    <mergeCell ref="D38:BC40"/>
    <mergeCell ref="BA24:BC26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AC85:AP88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AU89:AY92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I24:AZ26"/>
    <mergeCell ref="AQ97:AT100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101:AY104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U93:AY96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B81:C84"/>
    <mergeCell ref="B85:C88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X111:BM113"/>
    <mergeCell ref="B101:C104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D68:BM68"/>
    <mergeCell ref="D69:BM69"/>
    <mergeCell ref="B114:C116"/>
    <mergeCell ref="D114:AW116"/>
    <mergeCell ref="AX114:BM116"/>
    <mergeCell ref="D77:AB80"/>
    <mergeCell ref="AC77:AP80"/>
    <mergeCell ref="AQ77:AT80"/>
    <mergeCell ref="B111:C113"/>
    <mergeCell ref="D111:AW113"/>
  </mergeCells>
  <conditionalFormatting sqref="AX58:BM63 AX111:BM113">
    <cfRule type="cellIs" priority="9" dxfId="0" operator="equal" stopIfTrue="1">
      <formula>"OK"</formula>
    </cfRule>
    <cfRule type="cellIs" priority="10" dxfId="0" operator="equal" stopIfTrue="1">
      <formula>"SI"</formula>
    </cfRule>
    <cfRule type="cellIs" priority="11" dxfId="1" operator="equal" stopIfTrue="1">
      <formula>"NO"</formula>
    </cfRule>
    <cfRule type="cellIs" priority="12" dxfId="1" operator="equal" stopIfTrue="1">
      <formula>"SI"</formula>
    </cfRule>
  </conditionalFormatting>
  <conditionalFormatting sqref="BD109:BM110 BJ77 BJ81 BJ85 BJ105 BJ89 BJ93 BJ97 BJ101 BD117:BM149 BP77">
    <cfRule type="cellIs" priority="7" dxfId="1" operator="equal" stopIfTrue="1">
      <formula>"NO"</formula>
    </cfRule>
    <cfRule type="cellIs" priority="8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24"/>
  <sheetViews>
    <sheetView showGridLines="0" zoomScale="55" zoomScaleNormal="55" zoomScaleSheetLayoutView="50" workbookViewId="0" topLeftCell="A27">
      <selection activeCell="BL52" sqref="BL52:BU57"/>
    </sheetView>
  </sheetViews>
  <sheetFormatPr defaultColWidth="3.8515625" defaultRowHeight="20.25" customHeight="1"/>
  <cols>
    <col min="1" max="1" width="3.8515625" style="82" customWidth="1"/>
    <col min="2" max="3" width="3.8515625" style="86" customWidth="1"/>
    <col min="4" max="54" width="3.8515625" style="82" customWidth="1"/>
    <col min="55" max="55" width="5.00390625" style="82" customWidth="1"/>
    <col min="56" max="60" width="3.8515625" style="82" customWidth="1"/>
    <col min="61" max="61" width="4.7109375" style="82" customWidth="1"/>
    <col min="62" max="62" width="3.8515625" style="82" customWidth="1"/>
    <col min="63" max="63" width="3.8515625" style="80" customWidth="1"/>
    <col min="64" max="68" width="3.8515625" style="82" customWidth="1"/>
    <col min="69" max="69" width="5.57421875" style="82" customWidth="1"/>
    <col min="70" max="104" width="3.8515625" style="82" customWidth="1"/>
    <col min="105" max="108" width="3.8515625" style="219" customWidth="1"/>
    <col min="109" max="116" width="3.8515625" style="82" customWidth="1"/>
    <col min="117" max="117" width="4.28125" style="82" customWidth="1"/>
    <col min="118" max="16384" width="3.8515625" style="82" customWidth="1"/>
  </cols>
  <sheetData>
    <row r="1" spans="1:125" s="104" customFormat="1" ht="30" thickBot="1">
      <c r="A1" s="768" t="s">
        <v>155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  <c r="BF1" s="768"/>
      <c r="BG1" s="768"/>
      <c r="BH1" s="768"/>
      <c r="BI1" s="768"/>
      <c r="BJ1" s="768"/>
      <c r="BK1" s="768"/>
      <c r="BL1" s="768"/>
      <c r="BM1" s="768"/>
      <c r="BN1" s="768"/>
      <c r="BO1" s="768"/>
      <c r="BP1" s="768"/>
      <c r="BQ1" s="768"/>
      <c r="BR1" s="768"/>
      <c r="BS1" s="768"/>
      <c r="BT1" s="768"/>
      <c r="BU1" s="768"/>
      <c r="BV1" s="768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DA1" s="1136" t="s">
        <v>235</v>
      </c>
      <c r="DB1" s="1137"/>
      <c r="DC1" s="1137"/>
      <c r="DD1" s="1137"/>
      <c r="DE1" s="1137"/>
      <c r="DF1" s="1137"/>
      <c r="DG1" s="1137"/>
      <c r="DH1" s="1137"/>
      <c r="DI1" s="1137"/>
      <c r="DJ1" s="1137"/>
      <c r="DK1" s="1137"/>
      <c r="DL1" s="1137"/>
      <c r="DM1" s="1137"/>
      <c r="DN1" s="1137"/>
      <c r="DO1" s="1137"/>
      <c r="DP1" s="1137"/>
      <c r="DQ1" s="1137"/>
      <c r="DR1" s="1137"/>
      <c r="DS1" s="1137"/>
      <c r="DT1" s="1137"/>
      <c r="DU1" s="1138"/>
    </row>
    <row r="2" spans="1:125" s="104" customFormat="1" ht="30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DA2" s="1136"/>
      <c r="DB2" s="1137"/>
      <c r="DC2" s="1137"/>
      <c r="DD2" s="1137"/>
      <c r="DE2" s="1137"/>
      <c r="DF2" s="1137"/>
      <c r="DG2" s="1137"/>
      <c r="DH2" s="1137"/>
      <c r="DI2" s="1137"/>
      <c r="DJ2" s="1137"/>
      <c r="DK2" s="1137"/>
      <c r="DL2" s="1137"/>
      <c r="DM2" s="1137"/>
      <c r="DN2" s="1137"/>
      <c r="DO2" s="1137"/>
      <c r="DP2" s="1137"/>
      <c r="DQ2" s="1137"/>
      <c r="DR2" s="1137"/>
      <c r="DS2" s="1137"/>
      <c r="DT2" s="1137"/>
      <c r="DU2" s="1138"/>
    </row>
    <row r="3" spans="1:125" s="39" customFormat="1" ht="20.25" customHeight="1">
      <c r="A3" s="143"/>
      <c r="B3" s="184"/>
      <c r="C3" s="185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399"/>
      <c r="AT3" s="1399"/>
      <c r="AU3" s="1399"/>
      <c r="AV3" s="139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80"/>
      <c r="DA3" s="1149"/>
      <c r="DB3" s="1150"/>
      <c r="DC3" s="1150"/>
      <c r="DD3" s="1150"/>
      <c r="DE3" s="1150"/>
      <c r="DF3" s="1150"/>
      <c r="DG3" s="1150"/>
      <c r="DH3" s="1150"/>
      <c r="DI3" s="1150"/>
      <c r="DJ3" s="1150"/>
      <c r="DK3" s="1150"/>
      <c r="DL3" s="1150"/>
      <c r="DM3" s="1150"/>
      <c r="DN3" s="1150"/>
      <c r="DO3" s="1150"/>
      <c r="DP3" s="1150"/>
      <c r="DQ3" s="1150"/>
      <c r="DR3" s="1150"/>
      <c r="DS3" s="1150"/>
      <c r="DT3" s="1150"/>
      <c r="DU3" s="1151"/>
    </row>
    <row r="4" spans="1:125" s="39" customFormat="1" ht="20.25" customHeight="1">
      <c r="A4" s="105" t="s">
        <v>330</v>
      </c>
      <c r="B4" s="186"/>
      <c r="C4" s="18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69"/>
      <c r="AN4" s="69"/>
      <c r="AO4" s="69"/>
      <c r="AP4" s="69"/>
      <c r="AQ4" s="69"/>
      <c r="AR4" s="108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CF4" s="109"/>
      <c r="DA4" s="1149"/>
      <c r="DB4" s="1150"/>
      <c r="DC4" s="1150"/>
      <c r="DD4" s="1150"/>
      <c r="DE4" s="1150"/>
      <c r="DF4" s="1150"/>
      <c r="DG4" s="1150"/>
      <c r="DH4" s="1150"/>
      <c r="DI4" s="1150"/>
      <c r="DJ4" s="1150"/>
      <c r="DK4" s="1150"/>
      <c r="DL4" s="1150"/>
      <c r="DM4" s="1150"/>
      <c r="DN4" s="1150"/>
      <c r="DO4" s="1150"/>
      <c r="DP4" s="1150"/>
      <c r="DQ4" s="1150"/>
      <c r="DR4" s="1150"/>
      <c r="DS4" s="1150"/>
      <c r="DT4" s="1150"/>
      <c r="DU4" s="1151"/>
    </row>
    <row r="5" spans="1:125" s="3" customFormat="1" ht="20.25" customHeight="1" thickBot="1">
      <c r="A5" s="2"/>
      <c r="B5" s="359"/>
      <c r="C5" s="3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DA5" s="1149"/>
      <c r="DB5" s="1150"/>
      <c r="DC5" s="1150"/>
      <c r="DD5" s="1150"/>
      <c r="DE5" s="1150"/>
      <c r="DF5" s="1150"/>
      <c r="DG5" s="1150"/>
      <c r="DH5" s="1150"/>
      <c r="DI5" s="1150"/>
      <c r="DJ5" s="1150"/>
      <c r="DK5" s="1150"/>
      <c r="DL5" s="1150"/>
      <c r="DM5" s="1150"/>
      <c r="DN5" s="1150"/>
      <c r="DO5" s="1150"/>
      <c r="DP5" s="1150"/>
      <c r="DQ5" s="1150"/>
      <c r="DR5" s="1150"/>
      <c r="DS5" s="1150"/>
      <c r="DT5" s="1150"/>
      <c r="DU5" s="1151"/>
    </row>
    <row r="6" spans="1:125" s="112" customFormat="1" ht="20.25" customHeight="1">
      <c r="A6" s="111"/>
      <c r="B6" s="1341"/>
      <c r="C6" s="1342"/>
      <c r="D6" s="1371" t="s">
        <v>238</v>
      </c>
      <c r="E6" s="1372"/>
      <c r="F6" s="1372"/>
      <c r="G6" s="1372"/>
      <c r="H6" s="1372"/>
      <c r="I6" s="1372"/>
      <c r="J6" s="1372"/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2"/>
      <c r="AL6" s="1372"/>
      <c r="AM6" s="1372"/>
      <c r="AN6" s="1372"/>
      <c r="AO6" s="1372"/>
      <c r="AP6" s="1372"/>
      <c r="AQ6" s="1372"/>
      <c r="AR6" s="1372"/>
      <c r="AS6" s="1372"/>
      <c r="AT6" s="1372"/>
      <c r="AU6" s="1372"/>
      <c r="AV6" s="1372"/>
      <c r="AW6" s="1372"/>
      <c r="AX6" s="1372"/>
      <c r="AY6" s="1372"/>
      <c r="AZ6" s="1372"/>
      <c r="BA6" s="1372"/>
      <c r="BB6" s="1372"/>
      <c r="BC6" s="1372"/>
      <c r="BD6" s="1372"/>
      <c r="BE6" s="1372"/>
      <c r="BF6" s="1372"/>
      <c r="BG6" s="1372"/>
      <c r="BH6" s="1372"/>
      <c r="BI6" s="1372"/>
      <c r="BJ6" s="1372"/>
      <c r="BK6" s="1385"/>
      <c r="BL6" s="1371" t="s">
        <v>154</v>
      </c>
      <c r="BM6" s="1372"/>
      <c r="BN6" s="1372"/>
      <c r="BO6" s="1372"/>
      <c r="BP6" s="1372"/>
      <c r="BQ6" s="1372"/>
      <c r="BR6" s="1372"/>
      <c r="BS6" s="1372"/>
      <c r="BT6" s="1372"/>
      <c r="BU6" s="1373"/>
      <c r="DA6" s="1149"/>
      <c r="DB6" s="1150"/>
      <c r="DC6" s="1150"/>
      <c r="DD6" s="1150"/>
      <c r="DE6" s="1150"/>
      <c r="DF6" s="1150"/>
      <c r="DG6" s="1150"/>
      <c r="DH6" s="1150"/>
      <c r="DI6" s="1150"/>
      <c r="DJ6" s="1150"/>
      <c r="DK6" s="1150"/>
      <c r="DL6" s="1150"/>
      <c r="DM6" s="1150"/>
      <c r="DN6" s="1150"/>
      <c r="DO6" s="1150"/>
      <c r="DP6" s="1150"/>
      <c r="DQ6" s="1150"/>
      <c r="DR6" s="1150"/>
      <c r="DS6" s="1150"/>
      <c r="DT6" s="1150"/>
      <c r="DU6" s="1151"/>
    </row>
    <row r="7" spans="1:125" s="112" customFormat="1" ht="20.25" customHeight="1">
      <c r="A7" s="111"/>
      <c r="B7" s="1343"/>
      <c r="C7" s="1344"/>
      <c r="D7" s="1374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6"/>
      <c r="AQ7" s="946"/>
      <c r="AR7" s="946"/>
      <c r="AS7" s="946"/>
      <c r="AT7" s="946"/>
      <c r="AU7" s="946"/>
      <c r="AV7" s="946"/>
      <c r="AW7" s="946"/>
      <c r="AX7" s="946"/>
      <c r="AY7" s="946"/>
      <c r="AZ7" s="946"/>
      <c r="BA7" s="946"/>
      <c r="BB7" s="946"/>
      <c r="BC7" s="946"/>
      <c r="BD7" s="946"/>
      <c r="BE7" s="946"/>
      <c r="BF7" s="946"/>
      <c r="BG7" s="946"/>
      <c r="BH7" s="946"/>
      <c r="BI7" s="946"/>
      <c r="BJ7" s="946"/>
      <c r="BK7" s="1386"/>
      <c r="BL7" s="1374"/>
      <c r="BM7" s="946"/>
      <c r="BN7" s="946"/>
      <c r="BO7" s="946"/>
      <c r="BP7" s="946"/>
      <c r="BQ7" s="946"/>
      <c r="BR7" s="946"/>
      <c r="BS7" s="946"/>
      <c r="BT7" s="946"/>
      <c r="BU7" s="1375"/>
      <c r="DA7" s="1149"/>
      <c r="DB7" s="1150"/>
      <c r="DC7" s="1150"/>
      <c r="DD7" s="1150"/>
      <c r="DE7" s="1150"/>
      <c r="DF7" s="1150"/>
      <c r="DG7" s="1150"/>
      <c r="DH7" s="1150"/>
      <c r="DI7" s="1150"/>
      <c r="DJ7" s="1150"/>
      <c r="DK7" s="1150"/>
      <c r="DL7" s="1150"/>
      <c r="DM7" s="1150"/>
      <c r="DN7" s="1150"/>
      <c r="DO7" s="1150"/>
      <c r="DP7" s="1150"/>
      <c r="DQ7" s="1150"/>
      <c r="DR7" s="1150"/>
      <c r="DS7" s="1150"/>
      <c r="DT7" s="1150"/>
      <c r="DU7" s="1151"/>
    </row>
    <row r="8" spans="1:125" s="112" customFormat="1" ht="20.25" customHeight="1" thickBot="1">
      <c r="A8" s="111"/>
      <c r="B8" s="1343"/>
      <c r="C8" s="1344"/>
      <c r="D8" s="1374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946"/>
      <c r="AN8" s="946"/>
      <c r="AO8" s="946"/>
      <c r="AP8" s="946"/>
      <c r="AQ8" s="946"/>
      <c r="AR8" s="946"/>
      <c r="AS8" s="946"/>
      <c r="AT8" s="946"/>
      <c r="AU8" s="946"/>
      <c r="AV8" s="946"/>
      <c r="AW8" s="946"/>
      <c r="AX8" s="946"/>
      <c r="AY8" s="946"/>
      <c r="AZ8" s="946"/>
      <c r="BA8" s="946"/>
      <c r="BB8" s="946"/>
      <c r="BC8" s="946"/>
      <c r="BD8" s="946"/>
      <c r="BE8" s="946"/>
      <c r="BF8" s="946"/>
      <c r="BG8" s="946"/>
      <c r="BH8" s="946"/>
      <c r="BI8" s="946"/>
      <c r="BJ8" s="946"/>
      <c r="BK8" s="1386"/>
      <c r="BL8" s="1374"/>
      <c r="BM8" s="946"/>
      <c r="BN8" s="946"/>
      <c r="BO8" s="946"/>
      <c r="BP8" s="946"/>
      <c r="BQ8" s="946"/>
      <c r="BR8" s="946"/>
      <c r="BS8" s="946"/>
      <c r="BT8" s="946"/>
      <c r="BU8" s="1375"/>
      <c r="DA8" s="1455"/>
      <c r="DB8" s="1456"/>
      <c r="DC8" s="1456"/>
      <c r="DD8" s="1456"/>
      <c r="DE8" s="1456"/>
      <c r="DF8" s="1456"/>
      <c r="DG8" s="1456"/>
      <c r="DH8" s="1456"/>
      <c r="DI8" s="1456"/>
      <c r="DJ8" s="1456"/>
      <c r="DK8" s="1456"/>
      <c r="DL8" s="1456"/>
      <c r="DM8" s="1456"/>
      <c r="DN8" s="1456"/>
      <c r="DO8" s="1456"/>
      <c r="DP8" s="1456"/>
      <c r="DQ8" s="1456"/>
      <c r="DR8" s="1456"/>
      <c r="DS8" s="1456"/>
      <c r="DT8" s="1456"/>
      <c r="DU8" s="1457"/>
    </row>
    <row r="9" spans="1:125" s="112" customFormat="1" ht="20.25" customHeight="1">
      <c r="A9" s="111"/>
      <c r="B9" s="1343"/>
      <c r="C9" s="1344"/>
      <c r="D9" s="1374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6"/>
      <c r="AI9" s="946"/>
      <c r="AJ9" s="946"/>
      <c r="AK9" s="946"/>
      <c r="AL9" s="946"/>
      <c r="AM9" s="946"/>
      <c r="AN9" s="946"/>
      <c r="AO9" s="946"/>
      <c r="AP9" s="946"/>
      <c r="AQ9" s="946"/>
      <c r="AR9" s="946"/>
      <c r="AS9" s="946"/>
      <c r="AT9" s="946"/>
      <c r="AU9" s="946"/>
      <c r="AV9" s="946"/>
      <c r="AW9" s="946"/>
      <c r="AX9" s="946"/>
      <c r="AY9" s="946"/>
      <c r="AZ9" s="946"/>
      <c r="BA9" s="946"/>
      <c r="BB9" s="946"/>
      <c r="BC9" s="946"/>
      <c r="BD9" s="946"/>
      <c r="BE9" s="946"/>
      <c r="BF9" s="946"/>
      <c r="BG9" s="946"/>
      <c r="BH9" s="946"/>
      <c r="BI9" s="946"/>
      <c r="BJ9" s="946"/>
      <c r="BK9" s="1386"/>
      <c r="BL9" s="1374"/>
      <c r="BM9" s="946"/>
      <c r="BN9" s="946"/>
      <c r="BO9" s="946"/>
      <c r="BP9" s="946"/>
      <c r="BQ9" s="946"/>
      <c r="BR9" s="946"/>
      <c r="BS9" s="946"/>
      <c r="BT9" s="946"/>
      <c r="BU9" s="1375"/>
      <c r="DA9" s="1149"/>
      <c r="DB9" s="1150"/>
      <c r="DC9" s="1150"/>
      <c r="DD9" s="1150"/>
      <c r="DE9" s="1150"/>
      <c r="DF9" s="1150"/>
      <c r="DG9" s="1150"/>
      <c r="DH9" s="1150"/>
      <c r="DI9" s="1150"/>
      <c r="DJ9" s="1150"/>
      <c r="DK9" s="1150"/>
      <c r="DL9" s="1150"/>
      <c r="DM9" s="1150"/>
      <c r="DN9" s="1150"/>
      <c r="DO9" s="1150"/>
      <c r="DP9" s="1150"/>
      <c r="DQ9" s="1150"/>
      <c r="DR9" s="1150"/>
      <c r="DS9" s="1150"/>
      <c r="DT9" s="1150"/>
      <c r="DU9" s="1151"/>
    </row>
    <row r="10" spans="1:125" s="112" customFormat="1" ht="20.25" customHeight="1" thickBot="1">
      <c r="A10" s="111"/>
      <c r="B10" s="1345"/>
      <c r="C10" s="1346"/>
      <c r="D10" s="1376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  <c r="AC10" s="1377"/>
      <c r="AD10" s="1377"/>
      <c r="AE10" s="1377"/>
      <c r="AF10" s="1377"/>
      <c r="AG10" s="1377"/>
      <c r="AH10" s="1377"/>
      <c r="AI10" s="1377"/>
      <c r="AJ10" s="1377"/>
      <c r="AK10" s="1377"/>
      <c r="AL10" s="1377"/>
      <c r="AM10" s="1377"/>
      <c r="AN10" s="1377"/>
      <c r="AO10" s="1377"/>
      <c r="AP10" s="1377"/>
      <c r="AQ10" s="1377"/>
      <c r="AR10" s="1377"/>
      <c r="AS10" s="1377"/>
      <c r="AT10" s="1377"/>
      <c r="AU10" s="1377"/>
      <c r="AV10" s="1377"/>
      <c r="AW10" s="1377"/>
      <c r="AX10" s="1377"/>
      <c r="AY10" s="1377"/>
      <c r="AZ10" s="1377"/>
      <c r="BA10" s="1377"/>
      <c r="BB10" s="1377"/>
      <c r="BC10" s="1377"/>
      <c r="BD10" s="1377"/>
      <c r="BE10" s="1377"/>
      <c r="BF10" s="1377"/>
      <c r="BG10" s="1377"/>
      <c r="BH10" s="1377"/>
      <c r="BI10" s="1377"/>
      <c r="BJ10" s="1377"/>
      <c r="BK10" s="1387"/>
      <c r="BL10" s="1376"/>
      <c r="BM10" s="1377"/>
      <c r="BN10" s="1377"/>
      <c r="BO10" s="1377"/>
      <c r="BP10" s="1377"/>
      <c r="BQ10" s="1377"/>
      <c r="BR10" s="1377"/>
      <c r="BS10" s="1377"/>
      <c r="BT10" s="1377"/>
      <c r="BU10" s="1378"/>
      <c r="DA10" s="188"/>
      <c r="DB10" s="189"/>
      <c r="DC10" s="189"/>
      <c r="DD10" s="189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1"/>
    </row>
    <row r="11" spans="1:125" s="74" customFormat="1" ht="20.25" customHeight="1">
      <c r="A11" s="50"/>
      <c r="B11" s="1341">
        <v>1</v>
      </c>
      <c r="C11" s="1342"/>
      <c r="D11" s="1286" t="s">
        <v>634</v>
      </c>
      <c r="E11" s="1286"/>
      <c r="F11" s="1286"/>
      <c r="G11" s="1286"/>
      <c r="H11" s="1286"/>
      <c r="I11" s="1286"/>
      <c r="J11" s="1286"/>
      <c r="K11" s="1286"/>
      <c r="L11" s="1286"/>
      <c r="M11" s="1286"/>
      <c r="N11" s="1286"/>
      <c r="O11" s="1286"/>
      <c r="P11" s="1286"/>
      <c r="Q11" s="1286"/>
      <c r="R11" s="1286"/>
      <c r="S11" s="1286"/>
      <c r="T11" s="1286"/>
      <c r="U11" s="1286"/>
      <c r="V11" s="1286"/>
      <c r="W11" s="1286"/>
      <c r="X11" s="1286"/>
      <c r="Y11" s="1286"/>
      <c r="Z11" s="1286"/>
      <c r="AA11" s="1286"/>
      <c r="AB11" s="1286"/>
      <c r="AC11" s="1286"/>
      <c r="AD11" s="1286"/>
      <c r="AE11" s="1286"/>
      <c r="AF11" s="1286"/>
      <c r="AG11" s="1286"/>
      <c r="AH11" s="1286"/>
      <c r="AI11" s="1286"/>
      <c r="AJ11" s="1286"/>
      <c r="AK11" s="1286"/>
      <c r="AL11" s="1286"/>
      <c r="AM11" s="1286"/>
      <c r="AN11" s="1286"/>
      <c r="AO11" s="1286"/>
      <c r="AP11" s="1286"/>
      <c r="AQ11" s="1286"/>
      <c r="AR11" s="1286"/>
      <c r="AS11" s="1286"/>
      <c r="AT11" s="1286"/>
      <c r="AU11" s="1286"/>
      <c r="AV11" s="1286"/>
      <c r="AW11" s="1286"/>
      <c r="AX11" s="1286"/>
      <c r="AY11" s="1286"/>
      <c r="AZ11" s="1286"/>
      <c r="BA11" s="1286"/>
      <c r="BB11" s="1286"/>
      <c r="BC11" s="1286"/>
      <c r="BD11" s="1286"/>
      <c r="BE11" s="1286"/>
      <c r="BF11" s="1286"/>
      <c r="BG11" s="1286"/>
      <c r="BH11" s="1286"/>
      <c r="BI11" s="1286"/>
      <c r="BJ11" s="1286"/>
      <c r="BK11" s="1287"/>
      <c r="BL11" s="1388">
        <f>IF('Pagina 1'!O46="x",5,IF('Pagina 1'!Z46="x",15,IF('Pagina 1'!AI46="x",20,0)))</f>
        <v>0</v>
      </c>
      <c r="BM11" s="1360"/>
      <c r="BN11" s="1360"/>
      <c r="BO11" s="1360"/>
      <c r="BP11" s="1360"/>
      <c r="BQ11" s="1360"/>
      <c r="BR11" s="1360"/>
      <c r="BS11" s="1360"/>
      <c r="BT11" s="1360"/>
      <c r="BU11" s="1361"/>
      <c r="DA11" s="192"/>
      <c r="DB11" s="193"/>
      <c r="DC11" s="193"/>
      <c r="DD11" s="19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94"/>
    </row>
    <row r="12" spans="1:125" s="74" customFormat="1" ht="20.25" customHeight="1">
      <c r="A12" s="50"/>
      <c r="B12" s="1343"/>
      <c r="C12" s="1344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8"/>
      <c r="AC12" s="1288"/>
      <c r="AD12" s="1288"/>
      <c r="AE12" s="1288"/>
      <c r="AF12" s="1288"/>
      <c r="AG12" s="1288"/>
      <c r="AH12" s="1288"/>
      <c r="AI12" s="1288"/>
      <c r="AJ12" s="1288"/>
      <c r="AK12" s="1288"/>
      <c r="AL12" s="1288"/>
      <c r="AM12" s="1288"/>
      <c r="AN12" s="1288"/>
      <c r="AO12" s="1288"/>
      <c r="AP12" s="1288"/>
      <c r="AQ12" s="1288"/>
      <c r="AR12" s="1288"/>
      <c r="AS12" s="1288"/>
      <c r="AT12" s="1288"/>
      <c r="AU12" s="1288"/>
      <c r="AV12" s="1288"/>
      <c r="AW12" s="1288"/>
      <c r="AX12" s="1288"/>
      <c r="AY12" s="1288"/>
      <c r="AZ12" s="1288"/>
      <c r="BA12" s="1288"/>
      <c r="BB12" s="1288"/>
      <c r="BC12" s="1288"/>
      <c r="BD12" s="1288"/>
      <c r="BE12" s="1288"/>
      <c r="BF12" s="1288"/>
      <c r="BG12" s="1288"/>
      <c r="BH12" s="1288"/>
      <c r="BI12" s="1288"/>
      <c r="BJ12" s="1288"/>
      <c r="BK12" s="1289"/>
      <c r="BL12" s="1389"/>
      <c r="BM12" s="1362"/>
      <c r="BN12" s="1362"/>
      <c r="BO12" s="1362"/>
      <c r="BP12" s="1362"/>
      <c r="BQ12" s="1362"/>
      <c r="BR12" s="1362"/>
      <c r="BS12" s="1362"/>
      <c r="BT12" s="1362"/>
      <c r="BU12" s="1363"/>
      <c r="DA12" s="192"/>
      <c r="DB12" s="193"/>
      <c r="DC12" s="193"/>
      <c r="DD12" s="19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94"/>
    </row>
    <row r="13" spans="1:125" s="74" customFormat="1" ht="20.25" customHeight="1">
      <c r="A13" s="50"/>
      <c r="B13" s="1343"/>
      <c r="C13" s="1344"/>
      <c r="D13" s="1319" t="s">
        <v>635</v>
      </c>
      <c r="E13" s="1319"/>
      <c r="F13" s="1319"/>
      <c r="G13" s="1319"/>
      <c r="H13" s="1319"/>
      <c r="I13" s="1319"/>
      <c r="J13" s="1319"/>
      <c r="K13" s="1319"/>
      <c r="L13" s="1319"/>
      <c r="M13" s="1319"/>
      <c r="N13" s="1319"/>
      <c r="O13" s="1319"/>
      <c r="P13" s="1319"/>
      <c r="Q13" s="1319"/>
      <c r="R13" s="1319"/>
      <c r="S13" s="1319"/>
      <c r="T13" s="1319"/>
      <c r="U13" s="1319"/>
      <c r="V13" s="1319"/>
      <c r="W13" s="1319"/>
      <c r="X13" s="1319"/>
      <c r="Y13" s="1319"/>
      <c r="Z13" s="1319"/>
      <c r="AA13" s="1319"/>
      <c r="AB13" s="1319"/>
      <c r="AC13" s="1319"/>
      <c r="AD13" s="1319"/>
      <c r="AE13" s="1319"/>
      <c r="AF13" s="1319"/>
      <c r="AG13" s="1319"/>
      <c r="AH13" s="1319"/>
      <c r="AI13" s="1319"/>
      <c r="AJ13" s="1319"/>
      <c r="AK13" s="1319"/>
      <c r="AL13" s="1319"/>
      <c r="AM13" s="1319"/>
      <c r="AN13" s="1319"/>
      <c r="AO13" s="1319"/>
      <c r="AP13" s="1319"/>
      <c r="AQ13" s="1319"/>
      <c r="AR13" s="1319"/>
      <c r="AS13" s="1319"/>
      <c r="AT13" s="1319"/>
      <c r="AU13" s="1319"/>
      <c r="AV13" s="1319"/>
      <c r="AW13" s="1319"/>
      <c r="AX13" s="1319"/>
      <c r="AY13" s="1319"/>
      <c r="AZ13" s="1319"/>
      <c r="BA13" s="1319"/>
      <c r="BB13" s="1319"/>
      <c r="BC13" s="1319"/>
      <c r="BD13" s="1319"/>
      <c r="BE13" s="1319"/>
      <c r="BF13" s="1319"/>
      <c r="BG13" s="1319"/>
      <c r="BH13" s="1319"/>
      <c r="BI13" s="1319"/>
      <c r="BJ13" s="1319"/>
      <c r="BK13" s="1332"/>
      <c r="BL13" s="1389"/>
      <c r="BM13" s="1362"/>
      <c r="BN13" s="1362"/>
      <c r="BO13" s="1362"/>
      <c r="BP13" s="1362"/>
      <c r="BQ13" s="1362"/>
      <c r="BR13" s="1362"/>
      <c r="BS13" s="1362"/>
      <c r="BT13" s="1362"/>
      <c r="BU13" s="1363"/>
      <c r="DA13" s="192"/>
      <c r="DB13" s="193"/>
      <c r="DC13" s="193"/>
      <c r="DD13" s="19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94"/>
    </row>
    <row r="14" spans="1:125" s="74" customFormat="1" ht="20.25" customHeight="1">
      <c r="A14" s="50"/>
      <c r="B14" s="1343"/>
      <c r="C14" s="1344"/>
      <c r="D14" s="1333" t="s">
        <v>636</v>
      </c>
      <c r="E14" s="1333"/>
      <c r="F14" s="1333"/>
      <c r="G14" s="1333"/>
      <c r="H14" s="1333"/>
      <c r="I14" s="1333"/>
      <c r="J14" s="1333"/>
      <c r="K14" s="1333"/>
      <c r="L14" s="1333"/>
      <c r="M14" s="1333"/>
      <c r="N14" s="1333"/>
      <c r="O14" s="1333"/>
      <c r="P14" s="1333"/>
      <c r="Q14" s="1333"/>
      <c r="R14" s="1333"/>
      <c r="S14" s="1333"/>
      <c r="T14" s="1333"/>
      <c r="U14" s="1333"/>
      <c r="V14" s="1333"/>
      <c r="W14" s="1333"/>
      <c r="X14" s="1333"/>
      <c r="Y14" s="1333"/>
      <c r="Z14" s="1333"/>
      <c r="AA14" s="1333"/>
      <c r="AB14" s="1333"/>
      <c r="AC14" s="1333"/>
      <c r="AD14" s="1333"/>
      <c r="AE14" s="1333"/>
      <c r="AF14" s="1333"/>
      <c r="AG14" s="1333"/>
      <c r="AH14" s="1333"/>
      <c r="AI14" s="1333"/>
      <c r="AJ14" s="1333"/>
      <c r="AK14" s="1333"/>
      <c r="AL14" s="1333"/>
      <c r="AM14" s="1333"/>
      <c r="AN14" s="1333"/>
      <c r="AO14" s="1333"/>
      <c r="AP14" s="1333"/>
      <c r="AQ14" s="1333"/>
      <c r="AR14" s="1333"/>
      <c r="AS14" s="1333"/>
      <c r="AT14" s="1333"/>
      <c r="AU14" s="1333"/>
      <c r="AV14" s="1333"/>
      <c r="AW14" s="1333"/>
      <c r="AX14" s="1333"/>
      <c r="AY14" s="1333"/>
      <c r="AZ14" s="1333"/>
      <c r="BA14" s="1333"/>
      <c r="BB14" s="1333"/>
      <c r="BC14" s="1333"/>
      <c r="BD14" s="1333"/>
      <c r="BE14" s="1333"/>
      <c r="BF14" s="1333"/>
      <c r="BG14" s="1333"/>
      <c r="BH14" s="1333"/>
      <c r="BI14" s="1333"/>
      <c r="BJ14" s="1333"/>
      <c r="BK14" s="1334"/>
      <c r="BL14" s="1429" t="s">
        <v>639</v>
      </c>
      <c r="BM14" s="1430"/>
      <c r="BN14" s="1430"/>
      <c r="BO14" s="1430"/>
      <c r="BP14" s="1430"/>
      <c r="BQ14" s="1430"/>
      <c r="BR14" s="1430"/>
      <c r="BS14" s="1430"/>
      <c r="BT14" s="1430"/>
      <c r="BU14" s="1431"/>
      <c r="DA14" s="192"/>
      <c r="DB14" s="193"/>
      <c r="DC14" s="193"/>
      <c r="DD14" s="19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94"/>
    </row>
    <row r="15" spans="1:125" s="74" customFormat="1" ht="20.25" customHeight="1">
      <c r="A15" s="50"/>
      <c r="B15" s="1343"/>
      <c r="C15" s="1344"/>
      <c r="D15" s="1333" t="s">
        <v>637</v>
      </c>
      <c r="E15" s="1333"/>
      <c r="F15" s="1333"/>
      <c r="G15" s="1333"/>
      <c r="H15" s="1333"/>
      <c r="I15" s="1333"/>
      <c r="J15" s="1333"/>
      <c r="K15" s="1333"/>
      <c r="L15" s="1333"/>
      <c r="M15" s="1333"/>
      <c r="N15" s="1333"/>
      <c r="O15" s="1333"/>
      <c r="P15" s="1333"/>
      <c r="Q15" s="1333"/>
      <c r="R15" s="1333"/>
      <c r="S15" s="1333"/>
      <c r="T15" s="1333"/>
      <c r="U15" s="1333"/>
      <c r="V15" s="1333"/>
      <c r="W15" s="1333"/>
      <c r="X15" s="1333"/>
      <c r="Y15" s="1333"/>
      <c r="Z15" s="1333"/>
      <c r="AA15" s="1333"/>
      <c r="AB15" s="1333"/>
      <c r="AC15" s="1333"/>
      <c r="AD15" s="1333"/>
      <c r="AE15" s="1333"/>
      <c r="AF15" s="1333"/>
      <c r="AG15" s="1333"/>
      <c r="AH15" s="1333"/>
      <c r="AI15" s="1333"/>
      <c r="AJ15" s="1333"/>
      <c r="AK15" s="1333"/>
      <c r="AL15" s="1333"/>
      <c r="AM15" s="1333"/>
      <c r="AN15" s="1333"/>
      <c r="AO15" s="1333"/>
      <c r="AP15" s="1333"/>
      <c r="AQ15" s="1333"/>
      <c r="AR15" s="1333"/>
      <c r="AS15" s="1333"/>
      <c r="AT15" s="1333"/>
      <c r="AU15" s="1333"/>
      <c r="AV15" s="1333"/>
      <c r="AW15" s="1333"/>
      <c r="AX15" s="1333"/>
      <c r="AY15" s="1333"/>
      <c r="AZ15" s="1333"/>
      <c r="BA15" s="1333"/>
      <c r="BB15" s="1333"/>
      <c r="BC15" s="1333"/>
      <c r="BD15" s="1333"/>
      <c r="BE15" s="1333"/>
      <c r="BF15" s="1333"/>
      <c r="BG15" s="1333"/>
      <c r="BH15" s="1333"/>
      <c r="BI15" s="1333"/>
      <c r="BJ15" s="1333"/>
      <c r="BK15" s="1334"/>
      <c r="BL15" s="1429"/>
      <c r="BM15" s="1430"/>
      <c r="BN15" s="1430"/>
      <c r="BO15" s="1430"/>
      <c r="BP15" s="1430"/>
      <c r="BQ15" s="1430"/>
      <c r="BR15" s="1430"/>
      <c r="BS15" s="1430"/>
      <c r="BT15" s="1430"/>
      <c r="BU15" s="1431"/>
      <c r="DA15" s="192"/>
      <c r="DB15" s="193"/>
      <c r="DC15" s="193"/>
      <c r="DD15" s="19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94"/>
    </row>
    <row r="16" spans="1:125" s="74" customFormat="1" ht="20.25" customHeight="1" thickBot="1">
      <c r="A16" s="50"/>
      <c r="B16" s="1345"/>
      <c r="C16" s="1346"/>
      <c r="D16" s="1335" t="s">
        <v>638</v>
      </c>
      <c r="E16" s="1335"/>
      <c r="F16" s="1335"/>
      <c r="G16" s="1335"/>
      <c r="H16" s="1335"/>
      <c r="I16" s="1335"/>
      <c r="J16" s="1335"/>
      <c r="K16" s="1335"/>
      <c r="L16" s="1335"/>
      <c r="M16" s="1335"/>
      <c r="N16" s="1335"/>
      <c r="O16" s="1335"/>
      <c r="P16" s="1335"/>
      <c r="Q16" s="1335"/>
      <c r="R16" s="1335"/>
      <c r="S16" s="1335"/>
      <c r="T16" s="1335"/>
      <c r="U16" s="1335"/>
      <c r="V16" s="1335"/>
      <c r="W16" s="1335"/>
      <c r="X16" s="1335"/>
      <c r="Y16" s="1335"/>
      <c r="Z16" s="1335"/>
      <c r="AA16" s="1335"/>
      <c r="AB16" s="1335"/>
      <c r="AC16" s="1335"/>
      <c r="AD16" s="1335"/>
      <c r="AE16" s="1335"/>
      <c r="AF16" s="1335"/>
      <c r="AG16" s="1335"/>
      <c r="AH16" s="1335"/>
      <c r="AI16" s="1335"/>
      <c r="AJ16" s="1335"/>
      <c r="AK16" s="1335"/>
      <c r="AL16" s="1335"/>
      <c r="AM16" s="1335"/>
      <c r="AN16" s="1335"/>
      <c r="AO16" s="1335"/>
      <c r="AP16" s="1335"/>
      <c r="AQ16" s="1335"/>
      <c r="AR16" s="1335"/>
      <c r="AS16" s="1335"/>
      <c r="AT16" s="1335"/>
      <c r="AU16" s="1335"/>
      <c r="AV16" s="1335"/>
      <c r="AW16" s="1335"/>
      <c r="AX16" s="1335"/>
      <c r="AY16" s="1335"/>
      <c r="AZ16" s="1335"/>
      <c r="BA16" s="1335"/>
      <c r="BB16" s="1335"/>
      <c r="BC16" s="1335"/>
      <c r="BD16" s="1335"/>
      <c r="BE16" s="1335"/>
      <c r="BF16" s="1335"/>
      <c r="BG16" s="1335"/>
      <c r="BH16" s="1335"/>
      <c r="BI16" s="1335"/>
      <c r="BJ16" s="1335"/>
      <c r="BK16" s="1336"/>
      <c r="BL16" s="1432"/>
      <c r="BM16" s="1433"/>
      <c r="BN16" s="1433"/>
      <c r="BO16" s="1433"/>
      <c r="BP16" s="1433"/>
      <c r="BQ16" s="1433"/>
      <c r="BR16" s="1433"/>
      <c r="BS16" s="1433"/>
      <c r="BT16" s="1433"/>
      <c r="BU16" s="1434"/>
      <c r="DA16" s="192"/>
      <c r="DB16" s="193"/>
      <c r="DC16" s="193"/>
      <c r="DD16" s="19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94"/>
    </row>
    <row r="17" spans="1:125" s="74" customFormat="1" ht="32.25" customHeight="1">
      <c r="A17" s="50"/>
      <c r="B17" s="1307">
        <v>2</v>
      </c>
      <c r="C17" s="1308"/>
      <c r="D17" s="1286" t="s">
        <v>642</v>
      </c>
      <c r="E17" s="1286"/>
      <c r="F17" s="1286"/>
      <c r="G17" s="1286"/>
      <c r="H17" s="1286"/>
      <c r="I17" s="1286"/>
      <c r="J17" s="1286"/>
      <c r="K17" s="1286"/>
      <c r="L17" s="1286"/>
      <c r="M17" s="1286"/>
      <c r="N17" s="1286"/>
      <c r="O17" s="1286"/>
      <c r="P17" s="1286"/>
      <c r="Q17" s="1286"/>
      <c r="R17" s="1286"/>
      <c r="S17" s="1286"/>
      <c r="T17" s="1286"/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6"/>
      <c r="AI17" s="1286"/>
      <c r="AJ17" s="1286"/>
      <c r="AK17" s="1286"/>
      <c r="AL17" s="1286"/>
      <c r="AM17" s="1286"/>
      <c r="AN17" s="1286"/>
      <c r="AO17" s="1286"/>
      <c r="AP17" s="1286"/>
      <c r="AQ17" s="1286"/>
      <c r="AR17" s="1286"/>
      <c r="AS17" s="1286"/>
      <c r="AT17" s="1286"/>
      <c r="AU17" s="1286"/>
      <c r="AV17" s="1286"/>
      <c r="AW17" s="1286"/>
      <c r="AX17" s="1286"/>
      <c r="AY17" s="1286"/>
      <c r="AZ17" s="1286"/>
      <c r="BA17" s="1286"/>
      <c r="BB17" s="1286"/>
      <c r="BC17" s="1286"/>
      <c r="BD17" s="1286"/>
      <c r="BE17" s="1286"/>
      <c r="BF17" s="1286"/>
      <c r="BG17" s="1286"/>
      <c r="BH17" s="1286"/>
      <c r="BI17" s="1286"/>
      <c r="BJ17" s="1286"/>
      <c r="BK17" s="1287"/>
      <c r="BL17" s="1321" t="b">
        <f>IF(AK18="x",10,IF(AQ18="x",0))</f>
        <v>0</v>
      </c>
      <c r="BM17" s="1322"/>
      <c r="BN17" s="1322"/>
      <c r="BO17" s="1322"/>
      <c r="BP17" s="1322"/>
      <c r="BQ17" s="1322"/>
      <c r="BR17" s="1322"/>
      <c r="BS17" s="1322"/>
      <c r="BT17" s="1322"/>
      <c r="BU17" s="1323"/>
      <c r="DA17" s="192"/>
      <c r="DB17" s="193"/>
      <c r="DC17" s="193"/>
      <c r="DD17" s="19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94"/>
    </row>
    <row r="18" spans="1:125" s="74" customFormat="1" ht="32.25" customHeight="1">
      <c r="A18" s="50"/>
      <c r="B18" s="1309"/>
      <c r="C18" s="1310"/>
      <c r="D18" s="1319" t="s">
        <v>643</v>
      </c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19"/>
      <c r="AI18" s="1319"/>
      <c r="AJ18" s="346"/>
      <c r="AK18" s="367"/>
      <c r="AL18" s="346"/>
      <c r="AM18" s="1320" t="s">
        <v>236</v>
      </c>
      <c r="AN18" s="1320"/>
      <c r="AO18" s="346"/>
      <c r="AP18" s="346"/>
      <c r="AQ18" s="367"/>
      <c r="AR18" s="346"/>
      <c r="AS18" s="1284" t="s">
        <v>237</v>
      </c>
      <c r="AT18" s="1284"/>
      <c r="AU18" s="113"/>
      <c r="AV18" s="1284" t="s">
        <v>645</v>
      </c>
      <c r="AW18" s="1284"/>
      <c r="AX18" s="1284"/>
      <c r="AY18" s="1284"/>
      <c r="AZ18" s="1284"/>
      <c r="BA18" s="1284"/>
      <c r="BB18" s="1284"/>
      <c r="BC18" s="1284"/>
      <c r="BD18" s="1284"/>
      <c r="BE18" s="1284"/>
      <c r="BF18" s="1284"/>
      <c r="BG18" s="1284"/>
      <c r="BH18" s="1284"/>
      <c r="BI18" s="1284"/>
      <c r="BJ18" s="1284"/>
      <c r="BK18" s="1285"/>
      <c r="BL18" s="1324"/>
      <c r="BM18" s="1325"/>
      <c r="BN18" s="1325"/>
      <c r="BO18" s="1325"/>
      <c r="BP18" s="1325"/>
      <c r="BQ18" s="1325"/>
      <c r="BR18" s="1325"/>
      <c r="BS18" s="1325"/>
      <c r="BT18" s="1325"/>
      <c r="BU18" s="1326"/>
      <c r="DA18" s="192"/>
      <c r="DB18" s="193"/>
      <c r="DC18" s="193"/>
      <c r="DD18" s="19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94"/>
    </row>
    <row r="19" spans="1:125" s="74" customFormat="1" ht="18.75" customHeight="1">
      <c r="A19" s="50"/>
      <c r="B19" s="1309"/>
      <c r="C19" s="1310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46"/>
      <c r="AK19" s="349"/>
      <c r="AL19" s="346"/>
      <c r="AM19" s="348"/>
      <c r="AN19" s="348"/>
      <c r="AO19" s="346"/>
      <c r="AP19" s="346"/>
      <c r="AQ19" s="346"/>
      <c r="AR19" s="346"/>
      <c r="AS19" s="347"/>
      <c r="AT19" s="346"/>
      <c r="AU19" s="345"/>
      <c r="AV19" s="345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1327"/>
      <c r="BM19" s="1328"/>
      <c r="BN19" s="1328"/>
      <c r="BO19" s="1328"/>
      <c r="BP19" s="1328"/>
      <c r="BQ19" s="1328"/>
      <c r="BR19" s="1328"/>
      <c r="BS19" s="1328"/>
      <c r="BT19" s="1328"/>
      <c r="BU19" s="1329"/>
      <c r="DA19" s="192"/>
      <c r="DB19" s="193"/>
      <c r="DC19" s="193"/>
      <c r="DD19" s="19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94"/>
    </row>
    <row r="20" spans="1:125" s="74" customFormat="1" ht="32.25" customHeight="1" thickBot="1">
      <c r="A20" s="50"/>
      <c r="B20" s="1309"/>
      <c r="C20" s="1310"/>
      <c r="D20" s="1340" t="s">
        <v>464</v>
      </c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0"/>
      <c r="AF20" s="1340"/>
      <c r="AG20" s="1340"/>
      <c r="AH20" s="1340"/>
      <c r="AI20" s="1340"/>
      <c r="AJ20" s="1340"/>
      <c r="AK20" s="1340"/>
      <c r="AL20" s="1340"/>
      <c r="AM20" s="1340"/>
      <c r="AN20" s="1340"/>
      <c r="AO20" s="1340"/>
      <c r="AP20" s="1340"/>
      <c r="AQ20" s="1340"/>
      <c r="AR20" s="1340"/>
      <c r="AS20" s="1340"/>
      <c r="AT20" s="1340"/>
      <c r="AU20" s="1340"/>
      <c r="AV20" s="1340"/>
      <c r="AW20" s="1340"/>
      <c r="AX20" s="1340"/>
      <c r="AY20" s="1340"/>
      <c r="AZ20" s="1340"/>
      <c r="BA20" s="1340"/>
      <c r="BB20" s="1340"/>
      <c r="BC20" s="1340"/>
      <c r="BD20" s="1340"/>
      <c r="BE20" s="1340"/>
      <c r="BF20" s="1340"/>
      <c r="BG20" s="1340"/>
      <c r="BH20" s="1340"/>
      <c r="BI20" s="1340"/>
      <c r="BJ20" s="1340"/>
      <c r="BK20" s="1340"/>
      <c r="BL20" s="1292" t="s">
        <v>644</v>
      </c>
      <c r="BM20" s="1293"/>
      <c r="BN20" s="1293"/>
      <c r="BO20" s="1293"/>
      <c r="BP20" s="1293"/>
      <c r="BQ20" s="1293"/>
      <c r="BR20" s="1293"/>
      <c r="BS20" s="1293"/>
      <c r="BT20" s="1293"/>
      <c r="BU20" s="1294"/>
      <c r="DA20" s="192"/>
      <c r="DB20" s="193"/>
      <c r="DC20" s="193"/>
      <c r="DD20" s="19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94"/>
    </row>
    <row r="21" spans="1:125" s="74" customFormat="1" ht="14.25" customHeight="1" thickBot="1">
      <c r="A21" s="50"/>
      <c r="B21" s="1309"/>
      <c r="C21" s="1310"/>
      <c r="D21" s="1313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4"/>
      <c r="AZ21" s="1314"/>
      <c r="BA21" s="1314"/>
      <c r="BB21" s="1314"/>
      <c r="BC21" s="1314"/>
      <c r="BD21" s="1314"/>
      <c r="BE21" s="1314"/>
      <c r="BF21" s="1314"/>
      <c r="BG21" s="1314"/>
      <c r="BH21" s="1314"/>
      <c r="BI21" s="1314"/>
      <c r="BJ21" s="1314"/>
      <c r="BK21" s="1314"/>
      <c r="BL21" s="1314"/>
      <c r="BM21" s="1314"/>
      <c r="BN21" s="1314"/>
      <c r="BO21" s="1314"/>
      <c r="BP21" s="1314"/>
      <c r="BQ21" s="1314"/>
      <c r="BR21" s="1314"/>
      <c r="BS21" s="1314"/>
      <c r="BT21" s="1314"/>
      <c r="BU21" s="1315"/>
      <c r="DA21" s="192"/>
      <c r="DB21" s="193"/>
      <c r="DC21" s="193"/>
      <c r="DD21" s="19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94"/>
    </row>
    <row r="22" spans="1:125" s="74" customFormat="1" ht="32.25" customHeight="1">
      <c r="A22" s="50"/>
      <c r="B22" s="1309"/>
      <c r="C22" s="1310"/>
      <c r="D22" s="1286" t="s">
        <v>239</v>
      </c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6"/>
      <c r="AB22" s="1286"/>
      <c r="AC22" s="1286"/>
      <c r="AD22" s="1286"/>
      <c r="AE22" s="1286"/>
      <c r="AF22" s="1286"/>
      <c r="AG22" s="1286"/>
      <c r="AH22" s="1286"/>
      <c r="AI22" s="1286"/>
      <c r="AJ22" s="1286"/>
      <c r="AK22" s="1286"/>
      <c r="AL22" s="1286"/>
      <c r="AM22" s="1286"/>
      <c r="AN22" s="1286"/>
      <c r="AO22" s="1286"/>
      <c r="AP22" s="1286"/>
      <c r="AQ22" s="1286"/>
      <c r="AR22" s="1286"/>
      <c r="AS22" s="1286"/>
      <c r="AT22" s="1286"/>
      <c r="AU22" s="1286"/>
      <c r="AV22" s="1286"/>
      <c r="AW22" s="1286"/>
      <c r="AX22" s="1286"/>
      <c r="AY22" s="1286"/>
      <c r="AZ22" s="1286"/>
      <c r="BA22" s="1286"/>
      <c r="BB22" s="1286"/>
      <c r="BC22" s="1286"/>
      <c r="BD22" s="1286"/>
      <c r="BE22" s="1286"/>
      <c r="BF22" s="1286"/>
      <c r="BG22" s="1286"/>
      <c r="BH22" s="1286"/>
      <c r="BI22" s="1286"/>
      <c r="BJ22" s="1286"/>
      <c r="BK22" s="1287"/>
      <c r="BL22" s="1360">
        <f>IF(T28&gt;0,20,0)</f>
        <v>0</v>
      </c>
      <c r="BM22" s="1360"/>
      <c r="BN22" s="1360"/>
      <c r="BO22" s="1360"/>
      <c r="BP22" s="1360"/>
      <c r="BQ22" s="1360"/>
      <c r="BR22" s="1360"/>
      <c r="BS22" s="1360"/>
      <c r="BT22" s="1360"/>
      <c r="BU22" s="1361"/>
      <c r="DA22" s="192"/>
      <c r="DB22" s="193"/>
      <c r="DC22" s="193"/>
      <c r="DD22" s="19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94"/>
    </row>
    <row r="23" spans="1:125" s="74" customFormat="1" ht="32.25" customHeight="1">
      <c r="A23" s="50"/>
      <c r="B23" s="1309"/>
      <c r="C23" s="1310"/>
      <c r="D23" s="1288"/>
      <c r="E23" s="1288"/>
      <c r="F23" s="1288"/>
      <c r="G23" s="1288"/>
      <c r="H23" s="1288"/>
      <c r="I23" s="1288"/>
      <c r="J23" s="1288"/>
      <c r="K23" s="1288"/>
      <c r="L23" s="1288"/>
      <c r="M23" s="1288"/>
      <c r="N23" s="1288"/>
      <c r="O23" s="1288"/>
      <c r="P23" s="1288"/>
      <c r="Q23" s="1288"/>
      <c r="R23" s="1288"/>
      <c r="S23" s="1288"/>
      <c r="T23" s="1288"/>
      <c r="U23" s="1288"/>
      <c r="V23" s="1288"/>
      <c r="W23" s="1288"/>
      <c r="X23" s="1288"/>
      <c r="Y23" s="1288"/>
      <c r="Z23" s="1288"/>
      <c r="AA23" s="1288"/>
      <c r="AB23" s="1288"/>
      <c r="AC23" s="1288"/>
      <c r="AD23" s="1288"/>
      <c r="AE23" s="1288"/>
      <c r="AF23" s="1288"/>
      <c r="AG23" s="1288"/>
      <c r="AH23" s="1288"/>
      <c r="AI23" s="1288"/>
      <c r="AJ23" s="1288"/>
      <c r="AK23" s="1288"/>
      <c r="AL23" s="1288"/>
      <c r="AM23" s="1288"/>
      <c r="AN23" s="1288"/>
      <c r="AO23" s="1288"/>
      <c r="AP23" s="1288"/>
      <c r="AQ23" s="1288"/>
      <c r="AR23" s="1288"/>
      <c r="AS23" s="1288"/>
      <c r="AT23" s="1288"/>
      <c r="AU23" s="1288"/>
      <c r="AV23" s="1288"/>
      <c r="AW23" s="1288"/>
      <c r="AX23" s="1288"/>
      <c r="AY23" s="1288"/>
      <c r="AZ23" s="1288"/>
      <c r="BA23" s="1288"/>
      <c r="BB23" s="1288"/>
      <c r="BC23" s="1288"/>
      <c r="BD23" s="1288"/>
      <c r="BE23" s="1288"/>
      <c r="BF23" s="1288"/>
      <c r="BG23" s="1288"/>
      <c r="BH23" s="1288"/>
      <c r="BI23" s="1288"/>
      <c r="BJ23" s="1288"/>
      <c r="BK23" s="1289"/>
      <c r="BL23" s="1362"/>
      <c r="BM23" s="1362"/>
      <c r="BN23" s="1362"/>
      <c r="BO23" s="1362"/>
      <c r="BP23" s="1362"/>
      <c r="BQ23" s="1362"/>
      <c r="BR23" s="1362"/>
      <c r="BS23" s="1362"/>
      <c r="BT23" s="1362"/>
      <c r="BU23" s="1363"/>
      <c r="DA23" s="192"/>
      <c r="DB23" s="193"/>
      <c r="DC23" s="193"/>
      <c r="DD23" s="19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94"/>
    </row>
    <row r="24" spans="1:125" s="74" customFormat="1" ht="32.25" customHeight="1">
      <c r="A24" s="50"/>
      <c r="B24" s="1309"/>
      <c r="C24" s="131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0"/>
      <c r="P24" s="1290"/>
      <c r="Q24" s="1290"/>
      <c r="R24" s="1290"/>
      <c r="S24" s="1290"/>
      <c r="T24" s="1290"/>
      <c r="U24" s="1290"/>
      <c r="V24" s="1290"/>
      <c r="W24" s="1290"/>
      <c r="X24" s="1290"/>
      <c r="Y24" s="1290"/>
      <c r="Z24" s="1290"/>
      <c r="AA24" s="1290"/>
      <c r="AB24" s="1290"/>
      <c r="AC24" s="1290"/>
      <c r="AD24" s="1290"/>
      <c r="AE24" s="1290"/>
      <c r="AF24" s="1290"/>
      <c r="AG24" s="1290"/>
      <c r="AH24" s="1290"/>
      <c r="AI24" s="1290"/>
      <c r="AJ24" s="1290"/>
      <c r="AK24" s="1290"/>
      <c r="AL24" s="1290"/>
      <c r="AM24" s="1290"/>
      <c r="AN24" s="1290"/>
      <c r="AO24" s="1290"/>
      <c r="AP24" s="1290"/>
      <c r="AQ24" s="1290"/>
      <c r="AR24" s="1290"/>
      <c r="AS24" s="1290"/>
      <c r="AT24" s="1290"/>
      <c r="AU24" s="1290"/>
      <c r="AV24" s="1290"/>
      <c r="AW24" s="1290"/>
      <c r="AX24" s="1290"/>
      <c r="AY24" s="1290"/>
      <c r="AZ24" s="1290"/>
      <c r="BA24" s="1290"/>
      <c r="BB24" s="1290"/>
      <c r="BC24" s="1290"/>
      <c r="BD24" s="1290"/>
      <c r="BE24" s="1290"/>
      <c r="BF24" s="1290"/>
      <c r="BG24" s="1290"/>
      <c r="BH24" s="1290"/>
      <c r="BI24" s="1290"/>
      <c r="BJ24" s="1290"/>
      <c r="BK24" s="1291"/>
      <c r="BL24" s="1362"/>
      <c r="BM24" s="1362"/>
      <c r="BN24" s="1362"/>
      <c r="BO24" s="1362"/>
      <c r="BP24" s="1362"/>
      <c r="BQ24" s="1362"/>
      <c r="BR24" s="1362"/>
      <c r="BS24" s="1362"/>
      <c r="BT24" s="1362"/>
      <c r="BU24" s="1363"/>
      <c r="DA24" s="192"/>
      <c r="DB24" s="193"/>
      <c r="DC24" s="193"/>
      <c r="DD24" s="19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94"/>
    </row>
    <row r="25" spans="1:125" s="74" customFormat="1" ht="20.25" customHeight="1">
      <c r="A25" s="50"/>
      <c r="B25" s="1309"/>
      <c r="C25" s="1310"/>
      <c r="D25" s="1274" t="s">
        <v>240</v>
      </c>
      <c r="E25" s="1275"/>
      <c r="F25" s="1275"/>
      <c r="G25" s="1275"/>
      <c r="H25" s="1275"/>
      <c r="I25" s="1275"/>
      <c r="J25" s="1275"/>
      <c r="K25" s="1275"/>
      <c r="L25" s="1275"/>
      <c r="M25" s="1275"/>
      <c r="N25" s="1275"/>
      <c r="O25" s="1275"/>
      <c r="P25" s="1275"/>
      <c r="Q25" s="1275"/>
      <c r="R25" s="1275"/>
      <c r="S25" s="1275"/>
      <c r="T25" s="1283">
        <f>'Pagina 4'!BP135</f>
        <v>0</v>
      </c>
      <c r="U25" s="1283"/>
      <c r="V25" s="1283"/>
      <c r="W25" s="1283"/>
      <c r="X25" s="1283"/>
      <c r="Y25" s="1283"/>
      <c r="Z25" s="1283"/>
      <c r="AA25" s="1283"/>
      <c r="AB25" s="1283"/>
      <c r="AC25" s="1283"/>
      <c r="AD25" s="350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2"/>
      <c r="BL25" s="1296" t="s">
        <v>641</v>
      </c>
      <c r="BM25" s="1297"/>
      <c r="BN25" s="1297"/>
      <c r="BO25" s="1297"/>
      <c r="BP25" s="1297"/>
      <c r="BQ25" s="1297"/>
      <c r="BR25" s="1297"/>
      <c r="BS25" s="1297"/>
      <c r="BT25" s="1297"/>
      <c r="BU25" s="1298"/>
      <c r="DA25" s="192"/>
      <c r="DB25" s="193"/>
      <c r="DC25" s="193"/>
      <c r="DD25" s="193"/>
      <c r="DE25" s="1458">
        <f>IF(T32&lt;10%,0,2+FLOOR((T32-10%)/1%,1)*0.25)</f>
        <v>0</v>
      </c>
      <c r="DF25" s="1458"/>
      <c r="DG25" s="1458"/>
      <c r="DH25" s="1458"/>
      <c r="DI25" s="1458"/>
      <c r="DJ25" s="1458"/>
      <c r="DK25" s="1458"/>
      <c r="DL25" s="1458"/>
      <c r="DM25" s="113"/>
      <c r="DN25" s="113"/>
      <c r="DO25" s="113"/>
      <c r="DP25" s="113"/>
      <c r="DQ25" s="113"/>
      <c r="DR25" s="113"/>
      <c r="DS25" s="113"/>
      <c r="DT25" s="113"/>
      <c r="DU25" s="194"/>
    </row>
    <row r="26" spans="1:125" s="74" customFormat="1" ht="35.25" customHeight="1">
      <c r="A26" s="50"/>
      <c r="B26" s="1309"/>
      <c r="C26" s="1310"/>
      <c r="D26" s="1274"/>
      <c r="E26" s="1275"/>
      <c r="F26" s="1275"/>
      <c r="G26" s="1275"/>
      <c r="H26" s="1275"/>
      <c r="I26" s="1275"/>
      <c r="J26" s="1275"/>
      <c r="K26" s="1275"/>
      <c r="L26" s="1275"/>
      <c r="M26" s="1275"/>
      <c r="N26" s="1275"/>
      <c r="O26" s="1275"/>
      <c r="P26" s="1275"/>
      <c r="Q26" s="1275"/>
      <c r="R26" s="1275"/>
      <c r="S26" s="1275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353"/>
      <c r="AE26" s="354"/>
      <c r="AF26" s="354"/>
      <c r="AG26" s="367"/>
      <c r="AH26" s="354"/>
      <c r="AI26" s="1282" t="s">
        <v>236</v>
      </c>
      <c r="AJ26" s="1282"/>
      <c r="AK26" s="354"/>
      <c r="AL26" s="354"/>
      <c r="AM26" s="354"/>
      <c r="AN26" s="367"/>
      <c r="AO26" s="354"/>
      <c r="AP26" s="1282" t="s">
        <v>237</v>
      </c>
      <c r="AQ26" s="1282"/>
      <c r="AR26" s="1282"/>
      <c r="AS26" s="1282" t="s">
        <v>645</v>
      </c>
      <c r="AT26" s="1282"/>
      <c r="AU26" s="1282"/>
      <c r="AV26" s="1282"/>
      <c r="AW26" s="1282"/>
      <c r="AX26" s="1282"/>
      <c r="AY26" s="1282"/>
      <c r="AZ26" s="1282"/>
      <c r="BA26" s="1282"/>
      <c r="BB26" s="1282"/>
      <c r="BC26" s="1282"/>
      <c r="BD26" s="1282"/>
      <c r="BE26" s="1282"/>
      <c r="BF26" s="1282"/>
      <c r="BG26" s="1282"/>
      <c r="BH26" s="1282"/>
      <c r="BI26" s="1282"/>
      <c r="BJ26" s="1282"/>
      <c r="BK26" s="355"/>
      <c r="BL26" s="1299"/>
      <c r="BM26" s="1300"/>
      <c r="BN26" s="1300"/>
      <c r="BO26" s="1300"/>
      <c r="BP26" s="1300"/>
      <c r="BQ26" s="1300"/>
      <c r="BR26" s="1300"/>
      <c r="BS26" s="1300"/>
      <c r="BT26" s="1300"/>
      <c r="BU26" s="1301"/>
      <c r="DA26" s="192"/>
      <c r="DB26" s="193"/>
      <c r="DC26" s="193"/>
      <c r="DD26" s="193"/>
      <c r="DE26" s="1458"/>
      <c r="DF26" s="1458"/>
      <c r="DG26" s="1458"/>
      <c r="DH26" s="1458"/>
      <c r="DI26" s="1458"/>
      <c r="DJ26" s="1458"/>
      <c r="DK26" s="1458"/>
      <c r="DL26" s="1458"/>
      <c r="DM26" s="113"/>
      <c r="DN26" s="113"/>
      <c r="DO26" s="113"/>
      <c r="DP26" s="113"/>
      <c r="DQ26" s="113"/>
      <c r="DR26" s="113"/>
      <c r="DS26" s="113"/>
      <c r="DT26" s="113"/>
      <c r="DU26" s="194"/>
    </row>
    <row r="27" spans="1:125" s="74" customFormat="1" ht="20.25" customHeight="1">
      <c r="A27" s="50"/>
      <c r="B27" s="1309"/>
      <c r="C27" s="1310"/>
      <c r="D27" s="1274"/>
      <c r="E27" s="1275"/>
      <c r="F27" s="1275"/>
      <c r="G27" s="1275"/>
      <c r="H27" s="1275"/>
      <c r="I27" s="1275"/>
      <c r="J27" s="1275"/>
      <c r="K27" s="1275"/>
      <c r="L27" s="1275"/>
      <c r="M27" s="1275"/>
      <c r="N27" s="1275"/>
      <c r="O27" s="1275"/>
      <c r="P27" s="1275"/>
      <c r="Q27" s="1275"/>
      <c r="R27" s="1275"/>
      <c r="S27" s="1275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356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8"/>
      <c r="BL27" s="1299"/>
      <c r="BM27" s="1300"/>
      <c r="BN27" s="1300"/>
      <c r="BO27" s="1300"/>
      <c r="BP27" s="1300"/>
      <c r="BQ27" s="1300"/>
      <c r="BR27" s="1300"/>
      <c r="BS27" s="1300"/>
      <c r="BT27" s="1300"/>
      <c r="BU27" s="1301"/>
      <c r="DA27" s="192"/>
      <c r="DB27" s="193"/>
      <c r="DC27" s="193"/>
      <c r="DD27" s="193"/>
      <c r="DE27" s="1458"/>
      <c r="DF27" s="1458"/>
      <c r="DG27" s="1458"/>
      <c r="DH27" s="1458"/>
      <c r="DI27" s="1458"/>
      <c r="DJ27" s="1458"/>
      <c r="DK27" s="1458"/>
      <c r="DL27" s="1458"/>
      <c r="DM27" s="113"/>
      <c r="DN27" s="113"/>
      <c r="DO27" s="113"/>
      <c r="DP27" s="113"/>
      <c r="DQ27" s="113"/>
      <c r="DR27" s="113"/>
      <c r="DS27" s="113"/>
      <c r="DT27" s="113"/>
      <c r="DU27" s="194"/>
    </row>
    <row r="28" spans="1:125" s="74" customFormat="1" ht="20.25" customHeight="1">
      <c r="A28" s="50"/>
      <c r="B28" s="1309"/>
      <c r="C28" s="1310"/>
      <c r="D28" s="1274" t="s">
        <v>678</v>
      </c>
      <c r="E28" s="1275"/>
      <c r="F28" s="1275"/>
      <c r="G28" s="1275"/>
      <c r="H28" s="1275"/>
      <c r="I28" s="1275"/>
      <c r="J28" s="1275"/>
      <c r="K28" s="1275"/>
      <c r="L28" s="1275"/>
      <c r="M28" s="1275"/>
      <c r="N28" s="1275"/>
      <c r="O28" s="1275"/>
      <c r="P28" s="1275"/>
      <c r="Q28" s="1275"/>
      <c r="R28" s="1275"/>
      <c r="S28" s="1275"/>
      <c r="T28" s="1278">
        <v>0</v>
      </c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80" t="s">
        <v>464</v>
      </c>
      <c r="AE28" s="1280"/>
      <c r="AF28" s="1280"/>
      <c r="AG28" s="1280"/>
      <c r="AH28" s="1280"/>
      <c r="AI28" s="1280"/>
      <c r="AJ28" s="1280"/>
      <c r="AK28" s="1280"/>
      <c r="AL28" s="1280"/>
      <c r="AM28" s="1280"/>
      <c r="AN28" s="1280"/>
      <c r="AO28" s="1280"/>
      <c r="AP28" s="1280"/>
      <c r="AQ28" s="1280"/>
      <c r="AR28" s="1280"/>
      <c r="AS28" s="1280"/>
      <c r="AT28" s="1280"/>
      <c r="AU28" s="1280"/>
      <c r="AV28" s="1280"/>
      <c r="AW28" s="1280"/>
      <c r="AX28" s="1280"/>
      <c r="AY28" s="1280"/>
      <c r="AZ28" s="1280"/>
      <c r="BA28" s="1280"/>
      <c r="BB28" s="1280"/>
      <c r="BC28" s="1280"/>
      <c r="BD28" s="1280"/>
      <c r="BE28" s="1280"/>
      <c r="BF28" s="1280"/>
      <c r="BG28" s="1280"/>
      <c r="BH28" s="1280"/>
      <c r="BI28" s="1280"/>
      <c r="BJ28" s="1280"/>
      <c r="BK28" s="1280"/>
      <c r="BL28" s="1299"/>
      <c r="BM28" s="1300"/>
      <c r="BN28" s="1300"/>
      <c r="BO28" s="1300"/>
      <c r="BP28" s="1300"/>
      <c r="BQ28" s="1300"/>
      <c r="BR28" s="1300"/>
      <c r="BS28" s="1300"/>
      <c r="BT28" s="1300"/>
      <c r="BU28" s="1301"/>
      <c r="DA28" s="192"/>
      <c r="DB28" s="193"/>
      <c r="DC28" s="193"/>
      <c r="DD28" s="193"/>
      <c r="DE28" s="195"/>
      <c r="DF28" s="195"/>
      <c r="DG28" s="195"/>
      <c r="DH28" s="195"/>
      <c r="DI28" s="195"/>
      <c r="DJ28" s="195"/>
      <c r="DK28" s="195"/>
      <c r="DL28" s="195"/>
      <c r="DM28" s="113"/>
      <c r="DN28" s="113"/>
      <c r="DO28" s="113"/>
      <c r="DP28" s="113"/>
      <c r="DQ28" s="113"/>
      <c r="DR28" s="113"/>
      <c r="DS28" s="113"/>
      <c r="DT28" s="113"/>
      <c r="DU28" s="194"/>
    </row>
    <row r="29" spans="1:125" s="74" customFormat="1" ht="20.25" customHeight="1">
      <c r="A29" s="50"/>
      <c r="B29" s="1309"/>
      <c r="C29" s="1310"/>
      <c r="D29" s="1274"/>
      <c r="E29" s="1275"/>
      <c r="F29" s="1275"/>
      <c r="G29" s="1275"/>
      <c r="H29" s="1275"/>
      <c r="I29" s="1275"/>
      <c r="J29" s="1275"/>
      <c r="K29" s="1275"/>
      <c r="L29" s="1275"/>
      <c r="M29" s="1275"/>
      <c r="N29" s="1275"/>
      <c r="O29" s="1275"/>
      <c r="P29" s="1275"/>
      <c r="Q29" s="1275"/>
      <c r="R29" s="1275"/>
      <c r="S29" s="1275"/>
      <c r="T29" s="1278"/>
      <c r="U29" s="1278"/>
      <c r="V29" s="1278"/>
      <c r="W29" s="1278"/>
      <c r="X29" s="1278"/>
      <c r="Y29" s="1278"/>
      <c r="Z29" s="1278"/>
      <c r="AA29" s="1278"/>
      <c r="AB29" s="1278"/>
      <c r="AC29" s="1278"/>
      <c r="AD29" s="1280"/>
      <c r="AE29" s="1280"/>
      <c r="AF29" s="1280"/>
      <c r="AG29" s="1280"/>
      <c r="AH29" s="1280"/>
      <c r="AI29" s="1280"/>
      <c r="AJ29" s="1280"/>
      <c r="AK29" s="1280"/>
      <c r="AL29" s="1280"/>
      <c r="AM29" s="1280"/>
      <c r="AN29" s="1280"/>
      <c r="AO29" s="1280"/>
      <c r="AP29" s="1280"/>
      <c r="AQ29" s="1280"/>
      <c r="AR29" s="1280"/>
      <c r="AS29" s="1280"/>
      <c r="AT29" s="1280"/>
      <c r="AU29" s="1280"/>
      <c r="AV29" s="1280"/>
      <c r="AW29" s="1280"/>
      <c r="AX29" s="1280"/>
      <c r="AY29" s="1280"/>
      <c r="AZ29" s="1280"/>
      <c r="BA29" s="1280"/>
      <c r="BB29" s="1280"/>
      <c r="BC29" s="1280"/>
      <c r="BD29" s="1280"/>
      <c r="BE29" s="1280"/>
      <c r="BF29" s="1280"/>
      <c r="BG29" s="1280"/>
      <c r="BH29" s="1280"/>
      <c r="BI29" s="1280"/>
      <c r="BJ29" s="1280"/>
      <c r="BK29" s="1280"/>
      <c r="BL29" s="1299"/>
      <c r="BM29" s="1300"/>
      <c r="BN29" s="1300"/>
      <c r="BO29" s="1300"/>
      <c r="BP29" s="1300"/>
      <c r="BQ29" s="1300"/>
      <c r="BR29" s="1300"/>
      <c r="BS29" s="1300"/>
      <c r="BT29" s="1300"/>
      <c r="BU29" s="1301"/>
      <c r="DA29" s="192"/>
      <c r="DB29" s="193"/>
      <c r="DC29" s="193"/>
      <c r="DD29" s="193"/>
      <c r="DE29" s="195"/>
      <c r="DF29" s="195"/>
      <c r="DG29" s="195"/>
      <c r="DH29" s="195"/>
      <c r="DI29" s="195"/>
      <c r="DJ29" s="195"/>
      <c r="DK29" s="195"/>
      <c r="DL29" s="195"/>
      <c r="DM29" s="113"/>
      <c r="DN29" s="113"/>
      <c r="DO29" s="113"/>
      <c r="DP29" s="113"/>
      <c r="DQ29" s="113"/>
      <c r="DR29" s="113"/>
      <c r="DS29" s="113"/>
      <c r="DT29" s="113"/>
      <c r="DU29" s="194"/>
    </row>
    <row r="30" spans="1:125" s="74" customFormat="1" ht="31.5" customHeight="1" thickBot="1">
      <c r="A30" s="50"/>
      <c r="B30" s="1309"/>
      <c r="C30" s="1310"/>
      <c r="D30" s="1274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8"/>
      <c r="U30" s="1278"/>
      <c r="V30" s="1278"/>
      <c r="W30" s="1278"/>
      <c r="X30" s="1278"/>
      <c r="Y30" s="1278"/>
      <c r="Z30" s="1278"/>
      <c r="AA30" s="1278"/>
      <c r="AB30" s="1278"/>
      <c r="AC30" s="1278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1280"/>
      <c r="AN30" s="1280"/>
      <c r="AO30" s="1280"/>
      <c r="AP30" s="1280"/>
      <c r="AQ30" s="1280"/>
      <c r="AR30" s="1280"/>
      <c r="AS30" s="1280"/>
      <c r="AT30" s="1280"/>
      <c r="AU30" s="1280"/>
      <c r="AV30" s="1280"/>
      <c r="AW30" s="1280"/>
      <c r="AX30" s="1280"/>
      <c r="AY30" s="1280"/>
      <c r="AZ30" s="1280"/>
      <c r="BA30" s="1280"/>
      <c r="BB30" s="1280"/>
      <c r="BC30" s="1280"/>
      <c r="BD30" s="1280"/>
      <c r="BE30" s="1280"/>
      <c r="BF30" s="1280"/>
      <c r="BG30" s="1280"/>
      <c r="BH30" s="1280"/>
      <c r="BI30" s="1280"/>
      <c r="BJ30" s="1280"/>
      <c r="BK30" s="1280"/>
      <c r="BL30" s="1299"/>
      <c r="BM30" s="1300"/>
      <c r="BN30" s="1300"/>
      <c r="BO30" s="1300"/>
      <c r="BP30" s="1300"/>
      <c r="BQ30" s="1300"/>
      <c r="BR30" s="1300"/>
      <c r="BS30" s="1300"/>
      <c r="BT30" s="1300"/>
      <c r="BU30" s="1301"/>
      <c r="DA30" s="192"/>
      <c r="DB30" s="193"/>
      <c r="DC30" s="193"/>
      <c r="DD30" s="193"/>
      <c r="DE30" s="195"/>
      <c r="DF30" s="195"/>
      <c r="DG30" s="195"/>
      <c r="DH30" s="195"/>
      <c r="DI30" s="195"/>
      <c r="DJ30" s="195"/>
      <c r="DK30" s="195"/>
      <c r="DL30" s="195"/>
      <c r="DM30" s="113"/>
      <c r="DN30" s="113"/>
      <c r="DO30" s="113"/>
      <c r="DP30" s="113"/>
      <c r="DQ30" s="113"/>
      <c r="DR30" s="113"/>
      <c r="DS30" s="113"/>
      <c r="DT30" s="113"/>
      <c r="DU30" s="194"/>
    </row>
    <row r="31" spans="1:125" s="74" customFormat="1" ht="20.25" customHeight="1" hidden="1">
      <c r="A31" s="50"/>
      <c r="B31" s="1309"/>
      <c r="C31" s="1310"/>
      <c r="D31" s="1274"/>
      <c r="E31" s="1275"/>
      <c r="F31" s="1275"/>
      <c r="G31" s="1275"/>
      <c r="H31" s="1275"/>
      <c r="I31" s="1275"/>
      <c r="J31" s="1275"/>
      <c r="K31" s="1275"/>
      <c r="L31" s="1275"/>
      <c r="M31" s="1275"/>
      <c r="N31" s="1275"/>
      <c r="O31" s="1275"/>
      <c r="P31" s="1275"/>
      <c r="Q31" s="1275"/>
      <c r="R31" s="1275"/>
      <c r="S31" s="1275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1280"/>
      <c r="AN31" s="1280"/>
      <c r="AO31" s="1280"/>
      <c r="AP31" s="1280"/>
      <c r="AQ31" s="1280"/>
      <c r="AR31" s="1280"/>
      <c r="AS31" s="1280"/>
      <c r="AT31" s="1280"/>
      <c r="AU31" s="1280"/>
      <c r="AV31" s="1280"/>
      <c r="AW31" s="1280"/>
      <c r="AX31" s="1280"/>
      <c r="AY31" s="1280"/>
      <c r="AZ31" s="1280"/>
      <c r="BA31" s="1280"/>
      <c r="BB31" s="1280"/>
      <c r="BC31" s="1280"/>
      <c r="BD31" s="1280"/>
      <c r="BE31" s="1280"/>
      <c r="BF31" s="1280"/>
      <c r="BG31" s="1280"/>
      <c r="BH31" s="1280"/>
      <c r="BI31" s="1280"/>
      <c r="BJ31" s="1280"/>
      <c r="BK31" s="1280"/>
      <c r="BL31" s="1299"/>
      <c r="BM31" s="1300"/>
      <c r="BN31" s="1300"/>
      <c r="BO31" s="1300"/>
      <c r="BP31" s="1300"/>
      <c r="BQ31" s="1300"/>
      <c r="BR31" s="1300"/>
      <c r="BS31" s="1300"/>
      <c r="BT31" s="1300"/>
      <c r="BU31" s="1301"/>
      <c r="DA31" s="192"/>
      <c r="DB31" s="193"/>
      <c r="DC31" s="193"/>
      <c r="DD31" s="193"/>
      <c r="DE31" s="195"/>
      <c r="DF31" s="195"/>
      <c r="DG31" s="195"/>
      <c r="DH31" s="195"/>
      <c r="DI31" s="195"/>
      <c r="DJ31" s="195"/>
      <c r="DK31" s="195"/>
      <c r="DL31" s="195"/>
      <c r="DM31" s="113"/>
      <c r="DN31" s="113"/>
      <c r="DO31" s="113"/>
      <c r="DP31" s="113"/>
      <c r="DQ31" s="113"/>
      <c r="DR31" s="113"/>
      <c r="DS31" s="113"/>
      <c r="DT31" s="113"/>
      <c r="DU31" s="194"/>
    </row>
    <row r="32" spans="1:125" s="74" customFormat="1" ht="20.25" customHeight="1" hidden="1">
      <c r="A32" s="50"/>
      <c r="B32" s="1309"/>
      <c r="C32" s="1310"/>
      <c r="D32" s="1274"/>
      <c r="E32" s="1275"/>
      <c r="F32" s="1275"/>
      <c r="G32" s="1275"/>
      <c r="H32" s="1275"/>
      <c r="I32" s="1275"/>
      <c r="J32" s="1275"/>
      <c r="K32" s="1275"/>
      <c r="L32" s="1275"/>
      <c r="M32" s="1275"/>
      <c r="N32" s="1275"/>
      <c r="O32" s="1275"/>
      <c r="P32" s="1275"/>
      <c r="Q32" s="1275"/>
      <c r="R32" s="1275"/>
      <c r="S32" s="1275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1280"/>
      <c r="AN32" s="1280"/>
      <c r="AO32" s="1280"/>
      <c r="AP32" s="1280"/>
      <c r="AQ32" s="1280"/>
      <c r="AR32" s="1280"/>
      <c r="AS32" s="1280"/>
      <c r="AT32" s="1280"/>
      <c r="AU32" s="1280"/>
      <c r="AV32" s="1280"/>
      <c r="AW32" s="1280"/>
      <c r="AX32" s="1280"/>
      <c r="AY32" s="1280"/>
      <c r="AZ32" s="1280"/>
      <c r="BA32" s="1280"/>
      <c r="BB32" s="1280"/>
      <c r="BC32" s="1280"/>
      <c r="BD32" s="1280"/>
      <c r="BE32" s="1280"/>
      <c r="BF32" s="1280"/>
      <c r="BG32" s="1280"/>
      <c r="BH32" s="1280"/>
      <c r="BI32" s="1280"/>
      <c r="BJ32" s="1280"/>
      <c r="BK32" s="1280"/>
      <c r="BL32" s="1299"/>
      <c r="BM32" s="1300"/>
      <c r="BN32" s="1300"/>
      <c r="BO32" s="1300"/>
      <c r="BP32" s="1300"/>
      <c r="BQ32" s="1300"/>
      <c r="BR32" s="1300"/>
      <c r="BS32" s="1300"/>
      <c r="BT32" s="1300"/>
      <c r="BU32" s="1301"/>
      <c r="DA32" s="192"/>
      <c r="DB32" s="193"/>
      <c r="DC32" s="193"/>
      <c r="DD32" s="193"/>
      <c r="DE32" s="195"/>
      <c r="DF32" s="195"/>
      <c r="DG32" s="195"/>
      <c r="DH32" s="195"/>
      <c r="DI32" s="195"/>
      <c r="DJ32" s="195"/>
      <c r="DK32" s="195"/>
      <c r="DL32" s="195"/>
      <c r="DM32" s="113"/>
      <c r="DN32" s="113"/>
      <c r="DO32" s="113"/>
      <c r="DP32" s="113"/>
      <c r="DQ32" s="113"/>
      <c r="DR32" s="113"/>
      <c r="DS32" s="113"/>
      <c r="DT32" s="113"/>
      <c r="DU32" s="194"/>
    </row>
    <row r="33" spans="1:125" s="74" customFormat="1" ht="20.25" customHeight="1" hidden="1" thickBot="1">
      <c r="A33" s="50"/>
      <c r="B33" s="1309"/>
      <c r="C33" s="1310"/>
      <c r="D33" s="1276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81"/>
      <c r="AE33" s="1281"/>
      <c r="AF33" s="1281"/>
      <c r="AG33" s="1281"/>
      <c r="AH33" s="1281"/>
      <c r="AI33" s="1281"/>
      <c r="AJ33" s="1281"/>
      <c r="AK33" s="1281"/>
      <c r="AL33" s="1281"/>
      <c r="AM33" s="1281"/>
      <c r="AN33" s="1281"/>
      <c r="AO33" s="1281"/>
      <c r="AP33" s="1281"/>
      <c r="AQ33" s="1281"/>
      <c r="AR33" s="1281"/>
      <c r="AS33" s="1281"/>
      <c r="AT33" s="1281"/>
      <c r="AU33" s="1281"/>
      <c r="AV33" s="1281"/>
      <c r="AW33" s="1281"/>
      <c r="AX33" s="1281"/>
      <c r="AY33" s="1281"/>
      <c r="AZ33" s="1281"/>
      <c r="BA33" s="1281"/>
      <c r="BB33" s="1281"/>
      <c r="BC33" s="1281"/>
      <c r="BD33" s="1281"/>
      <c r="BE33" s="1281"/>
      <c r="BF33" s="1281"/>
      <c r="BG33" s="1281"/>
      <c r="BH33" s="1281"/>
      <c r="BI33" s="1281"/>
      <c r="BJ33" s="1281"/>
      <c r="BK33" s="1281"/>
      <c r="BL33" s="1302"/>
      <c r="BM33" s="1303"/>
      <c r="BN33" s="1303"/>
      <c r="BO33" s="1303"/>
      <c r="BP33" s="1303"/>
      <c r="BQ33" s="1303"/>
      <c r="BR33" s="1303"/>
      <c r="BS33" s="1303"/>
      <c r="BT33" s="1303"/>
      <c r="BU33" s="1304"/>
      <c r="DA33" s="192"/>
      <c r="DB33" s="193"/>
      <c r="DC33" s="193"/>
      <c r="DD33" s="193"/>
      <c r="DE33" s="195"/>
      <c r="DF33" s="195"/>
      <c r="DG33" s="195"/>
      <c r="DH33" s="195"/>
      <c r="DI33" s="195"/>
      <c r="DJ33" s="195"/>
      <c r="DK33" s="195"/>
      <c r="DL33" s="195"/>
      <c r="DM33" s="113"/>
      <c r="DN33" s="113"/>
      <c r="DO33" s="113"/>
      <c r="DP33" s="113"/>
      <c r="DQ33" s="113"/>
      <c r="DR33" s="113"/>
      <c r="DS33" s="113"/>
      <c r="DT33" s="113"/>
      <c r="DU33" s="194"/>
    </row>
    <row r="34" spans="1:125" s="74" customFormat="1" ht="13.5" customHeight="1" thickBot="1">
      <c r="A34" s="50"/>
      <c r="B34" s="1309"/>
      <c r="C34" s="1310"/>
      <c r="D34" s="1316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7"/>
      <c r="AD34" s="1317"/>
      <c r="AE34" s="1317"/>
      <c r="AF34" s="1317"/>
      <c r="AG34" s="1317"/>
      <c r="AH34" s="1317"/>
      <c r="AI34" s="1317"/>
      <c r="AJ34" s="1317"/>
      <c r="AK34" s="1317"/>
      <c r="AL34" s="1317"/>
      <c r="AM34" s="1317"/>
      <c r="AN34" s="1317"/>
      <c r="AO34" s="1317"/>
      <c r="AP34" s="1317"/>
      <c r="AQ34" s="1317"/>
      <c r="AR34" s="1317"/>
      <c r="AS34" s="1317"/>
      <c r="AT34" s="1317"/>
      <c r="AU34" s="1317"/>
      <c r="AV34" s="1317"/>
      <c r="AW34" s="1317"/>
      <c r="AX34" s="1317"/>
      <c r="AY34" s="1317"/>
      <c r="AZ34" s="1317"/>
      <c r="BA34" s="1317"/>
      <c r="BB34" s="1317"/>
      <c r="BC34" s="1317"/>
      <c r="BD34" s="1317"/>
      <c r="BE34" s="1317"/>
      <c r="BF34" s="1317"/>
      <c r="BG34" s="1317"/>
      <c r="BH34" s="1317"/>
      <c r="BI34" s="1317"/>
      <c r="BJ34" s="1317"/>
      <c r="BK34" s="1317"/>
      <c r="BL34" s="1317"/>
      <c r="BM34" s="1317"/>
      <c r="BN34" s="1317"/>
      <c r="BO34" s="1317"/>
      <c r="BP34" s="1317"/>
      <c r="BQ34" s="1317"/>
      <c r="BR34" s="1317"/>
      <c r="BS34" s="1317"/>
      <c r="BT34" s="1317"/>
      <c r="BU34" s="1318"/>
      <c r="DA34" s="192"/>
      <c r="DB34" s="193"/>
      <c r="DC34" s="193"/>
      <c r="DD34" s="193"/>
      <c r="DE34" s="195"/>
      <c r="DF34" s="195"/>
      <c r="DG34" s="195"/>
      <c r="DH34" s="195"/>
      <c r="DI34" s="195"/>
      <c r="DJ34" s="195"/>
      <c r="DK34" s="195"/>
      <c r="DL34" s="195"/>
      <c r="DM34" s="113"/>
      <c r="DN34" s="113"/>
      <c r="DO34" s="113"/>
      <c r="DP34" s="113"/>
      <c r="DQ34" s="113"/>
      <c r="DR34" s="113"/>
      <c r="DS34" s="113"/>
      <c r="DT34" s="113"/>
      <c r="DU34" s="194"/>
    </row>
    <row r="35" spans="1:125" s="3" customFormat="1" ht="20.25" customHeight="1">
      <c r="A35" s="113"/>
      <c r="B35" s="1309"/>
      <c r="C35" s="1310"/>
      <c r="D35" s="1286" t="s">
        <v>241</v>
      </c>
      <c r="E35" s="1286"/>
      <c r="F35" s="1286"/>
      <c r="G35" s="1286"/>
      <c r="H35" s="1286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  <c r="U35" s="1286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6"/>
      <c r="AL35" s="1286"/>
      <c r="AM35" s="1286"/>
      <c r="AN35" s="1286"/>
      <c r="AO35" s="1286"/>
      <c r="AP35" s="1286"/>
      <c r="AQ35" s="1286"/>
      <c r="AR35" s="1286"/>
      <c r="AS35" s="1286"/>
      <c r="AT35" s="1286"/>
      <c r="AU35" s="1286"/>
      <c r="AV35" s="1286"/>
      <c r="AW35" s="1286"/>
      <c r="AX35" s="1286"/>
      <c r="AY35" s="1286"/>
      <c r="AZ35" s="1286"/>
      <c r="BA35" s="1286"/>
      <c r="BB35" s="1286"/>
      <c r="BC35" s="1286"/>
      <c r="BD35" s="1286"/>
      <c r="BE35" s="1286"/>
      <c r="BF35" s="1286"/>
      <c r="BG35" s="1286"/>
      <c r="BH35" s="1286"/>
      <c r="BI35" s="1286"/>
      <c r="BJ35" s="1286"/>
      <c r="BK35" s="1287"/>
      <c r="BL35" s="1360">
        <f>IF(T41&gt;0,20,0)</f>
        <v>0</v>
      </c>
      <c r="BM35" s="1360"/>
      <c r="BN35" s="1360"/>
      <c r="BO35" s="1360"/>
      <c r="BP35" s="1360"/>
      <c r="BQ35" s="1360"/>
      <c r="BR35" s="1360"/>
      <c r="BS35" s="1360"/>
      <c r="BT35" s="1360"/>
      <c r="BU35" s="1361"/>
      <c r="DA35" s="192"/>
      <c r="DB35" s="193"/>
      <c r="DC35" s="193"/>
      <c r="DD35" s="193"/>
      <c r="DU35" s="196"/>
    </row>
    <row r="36" spans="1:125" s="74" customFormat="1" ht="20.25" customHeight="1">
      <c r="A36" s="113"/>
      <c r="B36" s="1309"/>
      <c r="C36" s="1310"/>
      <c r="D36" s="1288"/>
      <c r="E36" s="1288"/>
      <c r="F36" s="1288"/>
      <c r="G36" s="1288"/>
      <c r="H36" s="1288"/>
      <c r="I36" s="1288"/>
      <c r="J36" s="1288"/>
      <c r="K36" s="1288"/>
      <c r="L36" s="1288"/>
      <c r="M36" s="1288"/>
      <c r="N36" s="1288"/>
      <c r="O36" s="1288"/>
      <c r="P36" s="1288"/>
      <c r="Q36" s="1288"/>
      <c r="R36" s="1288"/>
      <c r="S36" s="1288"/>
      <c r="T36" s="1288"/>
      <c r="U36" s="1288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8"/>
      <c r="AL36" s="1288"/>
      <c r="AM36" s="1288"/>
      <c r="AN36" s="1288"/>
      <c r="AO36" s="1288"/>
      <c r="AP36" s="1288"/>
      <c r="AQ36" s="1288"/>
      <c r="AR36" s="1288"/>
      <c r="AS36" s="1288"/>
      <c r="AT36" s="1288"/>
      <c r="AU36" s="1288"/>
      <c r="AV36" s="1288"/>
      <c r="AW36" s="1288"/>
      <c r="AX36" s="1288"/>
      <c r="AY36" s="1288"/>
      <c r="AZ36" s="1288"/>
      <c r="BA36" s="1288"/>
      <c r="BB36" s="1288"/>
      <c r="BC36" s="1288"/>
      <c r="BD36" s="1288"/>
      <c r="BE36" s="1288"/>
      <c r="BF36" s="1288"/>
      <c r="BG36" s="1288"/>
      <c r="BH36" s="1288"/>
      <c r="BI36" s="1288"/>
      <c r="BJ36" s="1288"/>
      <c r="BK36" s="1289"/>
      <c r="BL36" s="1362"/>
      <c r="BM36" s="1362"/>
      <c r="BN36" s="1362"/>
      <c r="BO36" s="1362"/>
      <c r="BP36" s="1362"/>
      <c r="BQ36" s="1362"/>
      <c r="BR36" s="1362"/>
      <c r="BS36" s="1362"/>
      <c r="BT36" s="1362"/>
      <c r="BU36" s="1363"/>
      <c r="DA36" s="192"/>
      <c r="DB36" s="193"/>
      <c r="DC36" s="193"/>
      <c r="DD36" s="193"/>
      <c r="DE36" s="113"/>
      <c r="DF36" s="113"/>
      <c r="DG36" s="113"/>
      <c r="DH36" s="113"/>
      <c r="DI36" s="113"/>
      <c r="DJ36" s="113"/>
      <c r="DK36" s="113"/>
      <c r="DL36" s="113"/>
      <c r="DM36" s="160"/>
      <c r="DN36" s="113"/>
      <c r="DO36" s="113"/>
      <c r="DP36" s="113"/>
      <c r="DQ36" s="113"/>
      <c r="DR36" s="113"/>
      <c r="DS36" s="113"/>
      <c r="DT36" s="113"/>
      <c r="DU36" s="194"/>
    </row>
    <row r="37" spans="2:125" s="74" customFormat="1" ht="20.25" customHeight="1">
      <c r="B37" s="1309"/>
      <c r="C37" s="1310"/>
      <c r="D37" s="1290"/>
      <c r="E37" s="1290"/>
      <c r="F37" s="1290"/>
      <c r="G37" s="1290"/>
      <c r="H37" s="1290"/>
      <c r="I37" s="1290"/>
      <c r="J37" s="1290"/>
      <c r="K37" s="1290"/>
      <c r="L37" s="1290"/>
      <c r="M37" s="1290"/>
      <c r="N37" s="1290"/>
      <c r="O37" s="1290"/>
      <c r="P37" s="1290"/>
      <c r="Q37" s="1290"/>
      <c r="R37" s="1290"/>
      <c r="S37" s="1290"/>
      <c r="T37" s="1290"/>
      <c r="U37" s="1290"/>
      <c r="V37" s="1290"/>
      <c r="W37" s="1290"/>
      <c r="X37" s="1290"/>
      <c r="Y37" s="1290"/>
      <c r="Z37" s="1290"/>
      <c r="AA37" s="1290"/>
      <c r="AB37" s="1290"/>
      <c r="AC37" s="1290"/>
      <c r="AD37" s="1290"/>
      <c r="AE37" s="1290"/>
      <c r="AF37" s="1290"/>
      <c r="AG37" s="1290"/>
      <c r="AH37" s="1290"/>
      <c r="AI37" s="1290"/>
      <c r="AJ37" s="1290"/>
      <c r="AK37" s="1290"/>
      <c r="AL37" s="1290"/>
      <c r="AM37" s="1290"/>
      <c r="AN37" s="1290"/>
      <c r="AO37" s="1290"/>
      <c r="AP37" s="1290"/>
      <c r="AQ37" s="1290"/>
      <c r="AR37" s="1290"/>
      <c r="AS37" s="1290"/>
      <c r="AT37" s="1290"/>
      <c r="AU37" s="1290"/>
      <c r="AV37" s="1290"/>
      <c r="AW37" s="1290"/>
      <c r="AX37" s="1290"/>
      <c r="AY37" s="1290"/>
      <c r="AZ37" s="1290"/>
      <c r="BA37" s="1290"/>
      <c r="BB37" s="1290"/>
      <c r="BC37" s="1290"/>
      <c r="BD37" s="1290"/>
      <c r="BE37" s="1290"/>
      <c r="BF37" s="1290"/>
      <c r="BG37" s="1290"/>
      <c r="BH37" s="1290"/>
      <c r="BI37" s="1290"/>
      <c r="BJ37" s="1290"/>
      <c r="BK37" s="1291"/>
      <c r="BL37" s="1362"/>
      <c r="BM37" s="1362"/>
      <c r="BN37" s="1362"/>
      <c r="BO37" s="1362"/>
      <c r="BP37" s="1362"/>
      <c r="BQ37" s="1362"/>
      <c r="BR37" s="1362"/>
      <c r="BS37" s="1362"/>
      <c r="BT37" s="1362"/>
      <c r="BU37" s="1363"/>
      <c r="DA37" s="192"/>
      <c r="DB37" s="193"/>
      <c r="DC37" s="193"/>
      <c r="DD37" s="193"/>
      <c r="DE37" s="113"/>
      <c r="DF37" s="113"/>
      <c r="DG37" s="113"/>
      <c r="DH37" s="113"/>
      <c r="DI37" s="113"/>
      <c r="DJ37" s="113"/>
      <c r="DK37" s="113"/>
      <c r="DL37" s="113"/>
      <c r="DM37" s="160"/>
      <c r="DN37" s="113"/>
      <c r="DO37" s="113"/>
      <c r="DP37" s="113"/>
      <c r="DQ37" s="113"/>
      <c r="DR37" s="113"/>
      <c r="DS37" s="113"/>
      <c r="DT37" s="113"/>
      <c r="DU37" s="194"/>
    </row>
    <row r="38" spans="1:125" s="3" customFormat="1" ht="20.25" customHeight="1">
      <c r="A38" s="113"/>
      <c r="B38" s="1309"/>
      <c r="C38" s="1310"/>
      <c r="D38" s="1274" t="s">
        <v>240</v>
      </c>
      <c r="E38" s="1275"/>
      <c r="F38" s="1275"/>
      <c r="G38" s="1275"/>
      <c r="H38" s="1275"/>
      <c r="I38" s="1275"/>
      <c r="J38" s="1275"/>
      <c r="K38" s="1275"/>
      <c r="L38" s="1275"/>
      <c r="M38" s="1275"/>
      <c r="N38" s="1275"/>
      <c r="O38" s="1275"/>
      <c r="P38" s="1275"/>
      <c r="Q38" s="1275"/>
      <c r="R38" s="1275"/>
      <c r="S38" s="1275"/>
      <c r="T38" s="1283">
        <f>'Pagina 4'!BP135</f>
        <v>0</v>
      </c>
      <c r="U38" s="1283"/>
      <c r="V38" s="1283"/>
      <c r="W38" s="1283"/>
      <c r="X38" s="1283"/>
      <c r="Y38" s="1283"/>
      <c r="Z38" s="1283"/>
      <c r="AA38" s="1283"/>
      <c r="AB38" s="1283"/>
      <c r="AC38" s="1283"/>
      <c r="AD38" s="350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2"/>
      <c r="BL38" s="1296" t="s">
        <v>646</v>
      </c>
      <c r="BM38" s="1297"/>
      <c r="BN38" s="1297"/>
      <c r="BO38" s="1297"/>
      <c r="BP38" s="1297"/>
      <c r="BQ38" s="1297"/>
      <c r="BR38" s="1297"/>
      <c r="BS38" s="1297"/>
      <c r="BT38" s="1297"/>
      <c r="BU38" s="1298"/>
      <c r="DA38" s="1305" t="e">
        <f>T41/T38</f>
        <v>#DIV/0!</v>
      </c>
      <c r="DB38" s="1306"/>
      <c r="DC38" s="1306"/>
      <c r="DD38" s="1306"/>
      <c r="DE38" s="1295">
        <f>IF(T38=0,0,FLOOR((T41/T38)/1%,1)*0.5)</f>
        <v>0</v>
      </c>
      <c r="DF38" s="1295"/>
      <c r="DG38" s="1295"/>
      <c r="DH38" s="1295"/>
      <c r="DI38" s="1295"/>
      <c r="DJ38" s="1295"/>
      <c r="DK38" s="1295"/>
      <c r="DL38" s="1295"/>
      <c r="DU38" s="196"/>
    </row>
    <row r="39" spans="1:125" s="74" customFormat="1" ht="31.5" customHeight="1">
      <c r="A39" s="113"/>
      <c r="B39" s="1309"/>
      <c r="C39" s="1310"/>
      <c r="D39" s="1274"/>
      <c r="E39" s="1275"/>
      <c r="F39" s="1275"/>
      <c r="G39" s="1275"/>
      <c r="H39" s="1275"/>
      <c r="I39" s="1275"/>
      <c r="J39" s="1275"/>
      <c r="K39" s="1275"/>
      <c r="L39" s="1275"/>
      <c r="M39" s="1275"/>
      <c r="N39" s="1275"/>
      <c r="O39" s="1275"/>
      <c r="P39" s="1275"/>
      <c r="Q39" s="1275"/>
      <c r="R39" s="1275"/>
      <c r="S39" s="1275"/>
      <c r="T39" s="1283"/>
      <c r="U39" s="1283"/>
      <c r="V39" s="1283"/>
      <c r="W39" s="1283"/>
      <c r="X39" s="1283"/>
      <c r="Y39" s="1283"/>
      <c r="Z39" s="1283"/>
      <c r="AA39" s="1283"/>
      <c r="AB39" s="1283"/>
      <c r="AC39" s="1283"/>
      <c r="AD39" s="353"/>
      <c r="AE39" s="354"/>
      <c r="AF39" s="354"/>
      <c r="AG39" s="367"/>
      <c r="AI39" s="1282" t="s">
        <v>236</v>
      </c>
      <c r="AJ39" s="1282"/>
      <c r="AK39" s="354"/>
      <c r="AL39" s="354"/>
      <c r="AM39" s="354"/>
      <c r="AN39" s="367"/>
      <c r="AO39" s="354"/>
      <c r="AQ39" s="1282" t="s">
        <v>237</v>
      </c>
      <c r="AR39" s="1282"/>
      <c r="AS39" s="1282" t="s">
        <v>645</v>
      </c>
      <c r="AT39" s="1282"/>
      <c r="AU39" s="1282"/>
      <c r="AV39" s="1282"/>
      <c r="AW39" s="1282"/>
      <c r="AX39" s="1282"/>
      <c r="AY39" s="1282"/>
      <c r="AZ39" s="1282"/>
      <c r="BA39" s="1282"/>
      <c r="BB39" s="1282"/>
      <c r="BC39" s="1282"/>
      <c r="BD39" s="1282"/>
      <c r="BE39" s="1282"/>
      <c r="BF39" s="1282"/>
      <c r="BG39" s="1282"/>
      <c r="BH39" s="1282"/>
      <c r="BI39" s="1282"/>
      <c r="BJ39" s="1282"/>
      <c r="BK39" s="355"/>
      <c r="BL39" s="1299"/>
      <c r="BM39" s="1300"/>
      <c r="BN39" s="1300"/>
      <c r="BO39" s="1300"/>
      <c r="BP39" s="1300"/>
      <c r="BQ39" s="1300"/>
      <c r="BR39" s="1300"/>
      <c r="BS39" s="1300"/>
      <c r="BT39" s="1300"/>
      <c r="BU39" s="1301"/>
      <c r="DA39" s="1305"/>
      <c r="DB39" s="1306"/>
      <c r="DC39" s="1306"/>
      <c r="DD39" s="1306"/>
      <c r="DE39" s="1295"/>
      <c r="DF39" s="1295"/>
      <c r="DG39" s="1295"/>
      <c r="DH39" s="1295"/>
      <c r="DI39" s="1295"/>
      <c r="DJ39" s="1295"/>
      <c r="DK39" s="1295"/>
      <c r="DL39" s="1295"/>
      <c r="DM39" s="160"/>
      <c r="DN39" s="113"/>
      <c r="DO39" s="113"/>
      <c r="DP39" s="113"/>
      <c r="DQ39" s="113"/>
      <c r="DR39" s="113"/>
      <c r="DS39" s="113"/>
      <c r="DT39" s="113"/>
      <c r="DU39" s="194"/>
    </row>
    <row r="40" spans="2:125" s="74" customFormat="1" ht="20.25" customHeight="1">
      <c r="B40" s="1309"/>
      <c r="C40" s="1310"/>
      <c r="D40" s="1274"/>
      <c r="E40" s="1275"/>
      <c r="F40" s="1275"/>
      <c r="G40" s="1275"/>
      <c r="H40" s="1275"/>
      <c r="I40" s="1275"/>
      <c r="J40" s="1275"/>
      <c r="K40" s="1275"/>
      <c r="L40" s="1275"/>
      <c r="M40" s="1275"/>
      <c r="N40" s="1275"/>
      <c r="O40" s="1275"/>
      <c r="P40" s="1275"/>
      <c r="Q40" s="1275"/>
      <c r="R40" s="1275"/>
      <c r="S40" s="1275"/>
      <c r="T40" s="1283"/>
      <c r="U40" s="1283"/>
      <c r="V40" s="1283"/>
      <c r="W40" s="1283"/>
      <c r="X40" s="1283"/>
      <c r="Y40" s="1283"/>
      <c r="Z40" s="1283"/>
      <c r="AA40" s="1283"/>
      <c r="AB40" s="1283"/>
      <c r="AC40" s="1283"/>
      <c r="AD40" s="356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8"/>
      <c r="BL40" s="1299"/>
      <c r="BM40" s="1300"/>
      <c r="BN40" s="1300"/>
      <c r="BO40" s="1300"/>
      <c r="BP40" s="1300"/>
      <c r="BQ40" s="1300"/>
      <c r="BR40" s="1300"/>
      <c r="BS40" s="1300"/>
      <c r="BT40" s="1300"/>
      <c r="BU40" s="1301"/>
      <c r="DA40" s="1305"/>
      <c r="DB40" s="1306"/>
      <c r="DC40" s="1306"/>
      <c r="DD40" s="1306"/>
      <c r="DE40" s="1295"/>
      <c r="DF40" s="1295"/>
      <c r="DG40" s="1295"/>
      <c r="DH40" s="1295"/>
      <c r="DI40" s="1295"/>
      <c r="DJ40" s="1295"/>
      <c r="DK40" s="1295"/>
      <c r="DL40" s="1295"/>
      <c r="DM40" s="160"/>
      <c r="DN40" s="113"/>
      <c r="DO40" s="113"/>
      <c r="DP40" s="113"/>
      <c r="DQ40" s="113"/>
      <c r="DR40" s="113"/>
      <c r="DS40" s="113"/>
      <c r="DT40" s="113"/>
      <c r="DU40" s="194"/>
    </row>
    <row r="41" spans="1:125" s="3" customFormat="1" ht="20.25" customHeight="1">
      <c r="A41" s="113"/>
      <c r="B41" s="1309"/>
      <c r="C41" s="1310"/>
      <c r="D41" s="1274" t="s">
        <v>293</v>
      </c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  <c r="S41" s="1275"/>
      <c r="T41" s="1283">
        <v>0</v>
      </c>
      <c r="U41" s="1283"/>
      <c r="V41" s="1283"/>
      <c r="W41" s="1283"/>
      <c r="X41" s="1283"/>
      <c r="Y41" s="1283"/>
      <c r="Z41" s="1283"/>
      <c r="AA41" s="1283"/>
      <c r="AB41" s="1283"/>
      <c r="AC41" s="1283"/>
      <c r="AD41" s="1273" t="s">
        <v>465</v>
      </c>
      <c r="AE41" s="1273"/>
      <c r="AF41" s="1273"/>
      <c r="AG41" s="1273"/>
      <c r="AH41" s="1273"/>
      <c r="AI41" s="1273"/>
      <c r="AJ41" s="1273"/>
      <c r="AK41" s="1273"/>
      <c r="AL41" s="1273"/>
      <c r="AM41" s="1273"/>
      <c r="AN41" s="1273"/>
      <c r="AO41" s="1273"/>
      <c r="AP41" s="1273"/>
      <c r="AQ41" s="1273"/>
      <c r="AR41" s="1273"/>
      <c r="AS41" s="1273"/>
      <c r="AT41" s="1273"/>
      <c r="AU41" s="1273"/>
      <c r="AV41" s="1273"/>
      <c r="AW41" s="1273"/>
      <c r="AX41" s="1273"/>
      <c r="AY41" s="1273"/>
      <c r="AZ41" s="1273"/>
      <c r="BA41" s="1273"/>
      <c r="BB41" s="1273"/>
      <c r="BC41" s="1273"/>
      <c r="BD41" s="1273"/>
      <c r="BE41" s="1273"/>
      <c r="BF41" s="1273"/>
      <c r="BG41" s="1273"/>
      <c r="BH41" s="1273"/>
      <c r="BI41" s="1273"/>
      <c r="BJ41" s="1273"/>
      <c r="BK41" s="1273"/>
      <c r="BL41" s="1299"/>
      <c r="BM41" s="1300"/>
      <c r="BN41" s="1300"/>
      <c r="BO41" s="1300"/>
      <c r="BP41" s="1300"/>
      <c r="BQ41" s="1300"/>
      <c r="BR41" s="1300"/>
      <c r="BS41" s="1300"/>
      <c r="BT41" s="1300"/>
      <c r="BU41" s="1301"/>
      <c r="DA41" s="192"/>
      <c r="DB41" s="193"/>
      <c r="DC41" s="193"/>
      <c r="DD41" s="193"/>
      <c r="DU41" s="196"/>
    </row>
    <row r="42" spans="1:125" s="74" customFormat="1" ht="20.25" customHeight="1">
      <c r="A42" s="113"/>
      <c r="B42" s="1309"/>
      <c r="C42" s="1310"/>
      <c r="D42" s="1274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1283"/>
      <c r="U42" s="1283"/>
      <c r="V42" s="1283"/>
      <c r="W42" s="1283"/>
      <c r="X42" s="1283"/>
      <c r="Y42" s="1283"/>
      <c r="Z42" s="1283"/>
      <c r="AA42" s="1283"/>
      <c r="AB42" s="1283"/>
      <c r="AC42" s="1283"/>
      <c r="AD42" s="1273"/>
      <c r="AE42" s="1273"/>
      <c r="AF42" s="1273"/>
      <c r="AG42" s="1273"/>
      <c r="AH42" s="1273"/>
      <c r="AI42" s="1273"/>
      <c r="AJ42" s="1273"/>
      <c r="AK42" s="1273"/>
      <c r="AL42" s="1273"/>
      <c r="AM42" s="1273"/>
      <c r="AN42" s="1273"/>
      <c r="AO42" s="1273"/>
      <c r="AP42" s="1273"/>
      <c r="AQ42" s="1273"/>
      <c r="AR42" s="1273"/>
      <c r="AS42" s="1273"/>
      <c r="AT42" s="1273"/>
      <c r="AU42" s="1273"/>
      <c r="AV42" s="1273"/>
      <c r="AW42" s="1273"/>
      <c r="AX42" s="1273"/>
      <c r="AY42" s="1273"/>
      <c r="AZ42" s="1273"/>
      <c r="BA42" s="1273"/>
      <c r="BB42" s="1273"/>
      <c r="BC42" s="1273"/>
      <c r="BD42" s="1273"/>
      <c r="BE42" s="1273"/>
      <c r="BF42" s="1273"/>
      <c r="BG42" s="1273"/>
      <c r="BH42" s="1273"/>
      <c r="BI42" s="1273"/>
      <c r="BJ42" s="1273"/>
      <c r="BK42" s="1273"/>
      <c r="BL42" s="1299"/>
      <c r="BM42" s="1300"/>
      <c r="BN42" s="1300"/>
      <c r="BO42" s="1300"/>
      <c r="BP42" s="1300"/>
      <c r="BQ42" s="1300"/>
      <c r="BR42" s="1300"/>
      <c r="BS42" s="1300"/>
      <c r="BT42" s="1300"/>
      <c r="BU42" s="1301"/>
      <c r="DA42" s="192"/>
      <c r="DB42" s="193"/>
      <c r="DC42" s="193"/>
      <c r="DD42" s="193"/>
      <c r="DE42" s="113"/>
      <c r="DF42" s="113"/>
      <c r="DG42" s="113"/>
      <c r="DH42" s="113"/>
      <c r="DI42" s="113"/>
      <c r="DJ42" s="113"/>
      <c r="DK42" s="113"/>
      <c r="DL42" s="113"/>
      <c r="DM42" s="160"/>
      <c r="DN42" s="113"/>
      <c r="DO42" s="113"/>
      <c r="DP42" s="113"/>
      <c r="DQ42" s="113"/>
      <c r="DR42" s="113"/>
      <c r="DS42" s="113"/>
      <c r="DT42" s="113"/>
      <c r="DU42" s="194"/>
    </row>
    <row r="43" spans="2:125" s="74" customFormat="1" ht="20.25" customHeight="1" thickBot="1">
      <c r="B43" s="1311"/>
      <c r="C43" s="1312"/>
      <c r="D43" s="1274"/>
      <c r="E43" s="1275"/>
      <c r="F43" s="1275"/>
      <c r="G43" s="1275"/>
      <c r="H43" s="1275"/>
      <c r="I43" s="1275"/>
      <c r="J43" s="1275"/>
      <c r="K43" s="1275"/>
      <c r="L43" s="1275"/>
      <c r="M43" s="1275"/>
      <c r="N43" s="1275"/>
      <c r="O43" s="1275"/>
      <c r="P43" s="1275"/>
      <c r="Q43" s="1275"/>
      <c r="R43" s="1275"/>
      <c r="S43" s="1275"/>
      <c r="T43" s="1283"/>
      <c r="U43" s="1283"/>
      <c r="V43" s="1283"/>
      <c r="W43" s="1283"/>
      <c r="X43" s="1283"/>
      <c r="Y43" s="1283"/>
      <c r="Z43" s="1283"/>
      <c r="AA43" s="1283"/>
      <c r="AB43" s="1283"/>
      <c r="AC43" s="1283"/>
      <c r="AD43" s="1273"/>
      <c r="AE43" s="1273"/>
      <c r="AF43" s="1273"/>
      <c r="AG43" s="1273"/>
      <c r="AH43" s="1273"/>
      <c r="AI43" s="1273"/>
      <c r="AJ43" s="1273"/>
      <c r="AK43" s="1273"/>
      <c r="AL43" s="1273"/>
      <c r="AM43" s="1273"/>
      <c r="AN43" s="1273"/>
      <c r="AO43" s="1273"/>
      <c r="AP43" s="1273"/>
      <c r="AQ43" s="1273"/>
      <c r="AR43" s="1273"/>
      <c r="AS43" s="1273"/>
      <c r="AT43" s="1273"/>
      <c r="AU43" s="1273"/>
      <c r="AV43" s="1273"/>
      <c r="AW43" s="1273"/>
      <c r="AX43" s="1273"/>
      <c r="AY43" s="1273"/>
      <c r="AZ43" s="1273"/>
      <c r="BA43" s="1273"/>
      <c r="BB43" s="1273"/>
      <c r="BC43" s="1273"/>
      <c r="BD43" s="1273"/>
      <c r="BE43" s="1273"/>
      <c r="BF43" s="1273"/>
      <c r="BG43" s="1273"/>
      <c r="BH43" s="1273"/>
      <c r="BI43" s="1273"/>
      <c r="BJ43" s="1273"/>
      <c r="BK43" s="1273"/>
      <c r="BL43" s="1302"/>
      <c r="BM43" s="1303"/>
      <c r="BN43" s="1303"/>
      <c r="BO43" s="1303"/>
      <c r="BP43" s="1303"/>
      <c r="BQ43" s="1303"/>
      <c r="BR43" s="1303"/>
      <c r="BS43" s="1303"/>
      <c r="BT43" s="1303"/>
      <c r="BU43" s="1304"/>
      <c r="DA43" s="192"/>
      <c r="DB43" s="193"/>
      <c r="DC43" s="193"/>
      <c r="DD43" s="193"/>
      <c r="DE43" s="113"/>
      <c r="DF43" s="113"/>
      <c r="DG43" s="113"/>
      <c r="DH43" s="113"/>
      <c r="DI43" s="113"/>
      <c r="DJ43" s="113"/>
      <c r="DK43" s="113"/>
      <c r="DL43" s="113"/>
      <c r="DM43" s="160"/>
      <c r="DN43" s="113"/>
      <c r="DO43" s="113"/>
      <c r="DP43" s="113"/>
      <c r="DQ43" s="113"/>
      <c r="DR43" s="113"/>
      <c r="DS43" s="113"/>
      <c r="DT43" s="113"/>
      <c r="DU43" s="194"/>
    </row>
    <row r="44" spans="1:125" s="74" customFormat="1" ht="39" customHeight="1">
      <c r="A44" s="50"/>
      <c r="B44" s="1307">
        <v>3</v>
      </c>
      <c r="C44" s="1308"/>
      <c r="D44" s="1337" t="s">
        <v>649</v>
      </c>
      <c r="E44" s="1338"/>
      <c r="F44" s="1338"/>
      <c r="G44" s="1338"/>
      <c r="H44" s="1338"/>
      <c r="I44" s="1338"/>
      <c r="J44" s="1338"/>
      <c r="K44" s="1338"/>
      <c r="L44" s="1338"/>
      <c r="M44" s="1338"/>
      <c r="N44" s="1338"/>
      <c r="O44" s="1338"/>
      <c r="P44" s="1338"/>
      <c r="Q44" s="1338"/>
      <c r="R44" s="1338"/>
      <c r="S44" s="1338"/>
      <c r="T44" s="1338"/>
      <c r="U44" s="1338"/>
      <c r="V44" s="1338"/>
      <c r="W44" s="1338"/>
      <c r="X44" s="1338"/>
      <c r="Y44" s="1338"/>
      <c r="Z44" s="1338"/>
      <c r="AA44" s="1338"/>
      <c r="AB44" s="1338"/>
      <c r="AC44" s="1338"/>
      <c r="AD44" s="1338"/>
      <c r="AE44" s="1338"/>
      <c r="AF44" s="1338"/>
      <c r="AG44" s="1338"/>
      <c r="AH44" s="1338"/>
      <c r="AI44" s="1338"/>
      <c r="AJ44" s="1338"/>
      <c r="AK44" s="1338"/>
      <c r="AL44" s="1338"/>
      <c r="AM44" s="1338"/>
      <c r="AN44" s="1338"/>
      <c r="AO44" s="1338"/>
      <c r="AP44" s="1338"/>
      <c r="AQ44" s="1338"/>
      <c r="AR44" s="1338"/>
      <c r="AS44" s="1338"/>
      <c r="AT44" s="1338"/>
      <c r="AU44" s="1338"/>
      <c r="AV44" s="1338"/>
      <c r="AW44" s="1338"/>
      <c r="AX44" s="1338"/>
      <c r="AY44" s="1338"/>
      <c r="AZ44" s="1338"/>
      <c r="BA44" s="1338"/>
      <c r="BB44" s="1338"/>
      <c r="BC44" s="1338"/>
      <c r="BD44" s="1338"/>
      <c r="BE44" s="1338"/>
      <c r="BF44" s="1338"/>
      <c r="BG44" s="1338"/>
      <c r="BH44" s="1338"/>
      <c r="BI44" s="1338"/>
      <c r="BJ44" s="1338"/>
      <c r="BK44" s="1339"/>
      <c r="BL44" s="1321">
        <f>IF(AND('Pagina 2'!V69="x",T47&gt;=22000),20,IF(AND('Pagina 2'!V70="x",T47&gt;=30000),20,0))</f>
        <v>0</v>
      </c>
      <c r="BM44" s="1322"/>
      <c r="BN44" s="1322"/>
      <c r="BO44" s="1322"/>
      <c r="BP44" s="1322"/>
      <c r="BQ44" s="1322"/>
      <c r="BR44" s="1322"/>
      <c r="BS44" s="1322"/>
      <c r="BT44" s="1322"/>
      <c r="BU44" s="1323"/>
      <c r="DA44" s="192"/>
      <c r="DB44" s="193"/>
      <c r="DC44" s="193"/>
      <c r="DD44" s="193"/>
      <c r="DE44" s="1459">
        <f>IF(T47&lt;10%,0,2+FLOOR((T47-10%)/1%,1)*0.25)</f>
        <v>0</v>
      </c>
      <c r="DF44" s="1460"/>
      <c r="DG44" s="1460"/>
      <c r="DH44" s="1460"/>
      <c r="DI44" s="1460"/>
      <c r="DJ44" s="1460"/>
      <c r="DK44" s="1460"/>
      <c r="DL44" s="1461"/>
      <c r="DM44" s="113"/>
      <c r="DN44" s="113"/>
      <c r="DO44" s="113"/>
      <c r="DP44" s="113"/>
      <c r="DQ44" s="113"/>
      <c r="DR44" s="113"/>
      <c r="DS44" s="113"/>
      <c r="DT44" s="113"/>
      <c r="DU44" s="194"/>
    </row>
    <row r="45" spans="1:125" s="74" customFormat="1" ht="21.75" customHeight="1">
      <c r="A45" s="50"/>
      <c r="B45" s="1309"/>
      <c r="C45" s="1310"/>
      <c r="D45" s="1359" t="s">
        <v>648</v>
      </c>
      <c r="E45" s="1319"/>
      <c r="F45" s="1319"/>
      <c r="G45" s="1319"/>
      <c r="H45" s="1319"/>
      <c r="I45" s="1319"/>
      <c r="J45" s="1319"/>
      <c r="K45" s="1319"/>
      <c r="L45" s="1319"/>
      <c r="M45" s="1319"/>
      <c r="N45" s="1319"/>
      <c r="O45" s="1319"/>
      <c r="P45" s="1319"/>
      <c r="Q45" s="1319"/>
      <c r="R45" s="1319"/>
      <c r="S45" s="1319"/>
      <c r="T45" s="1319"/>
      <c r="U45" s="1319"/>
      <c r="V45" s="1319"/>
      <c r="W45" s="1319"/>
      <c r="X45" s="1319"/>
      <c r="Y45" s="1319"/>
      <c r="Z45" s="1319"/>
      <c r="AA45" s="1319"/>
      <c r="AB45" s="1319"/>
      <c r="AC45" s="1319"/>
      <c r="AD45" s="1319"/>
      <c r="AE45" s="1319"/>
      <c r="AF45" s="1319"/>
      <c r="AG45" s="1319"/>
      <c r="AH45" s="1319"/>
      <c r="AI45" s="1319"/>
      <c r="AJ45" s="1319"/>
      <c r="AK45" s="1319"/>
      <c r="AL45" s="1319"/>
      <c r="AM45" s="1319"/>
      <c r="AN45" s="1319"/>
      <c r="AO45" s="1319"/>
      <c r="AP45" s="1319"/>
      <c r="AQ45" s="1319"/>
      <c r="AR45" s="1319"/>
      <c r="AS45" s="1319"/>
      <c r="AT45" s="1319"/>
      <c r="AU45" s="1319"/>
      <c r="AV45" s="1319"/>
      <c r="AW45" s="1319"/>
      <c r="AX45" s="1319"/>
      <c r="AY45" s="1319"/>
      <c r="AZ45" s="1319"/>
      <c r="BA45" s="1319"/>
      <c r="BB45" s="1319"/>
      <c r="BC45" s="1319"/>
      <c r="BD45" s="1319"/>
      <c r="BE45" s="1319"/>
      <c r="BF45" s="1319"/>
      <c r="BG45" s="1319"/>
      <c r="BH45" s="1319"/>
      <c r="BI45" s="1319"/>
      <c r="BJ45" s="1319"/>
      <c r="BK45" s="1332"/>
      <c r="BL45" s="1324"/>
      <c r="BM45" s="1325"/>
      <c r="BN45" s="1325"/>
      <c r="BO45" s="1325"/>
      <c r="BP45" s="1325"/>
      <c r="BQ45" s="1325"/>
      <c r="BR45" s="1325"/>
      <c r="BS45" s="1325"/>
      <c r="BT45" s="1325"/>
      <c r="BU45" s="1326"/>
      <c r="DA45" s="192"/>
      <c r="DB45" s="193"/>
      <c r="DC45" s="193"/>
      <c r="DD45" s="193"/>
      <c r="DE45" s="1462"/>
      <c r="DF45" s="1463"/>
      <c r="DG45" s="1463"/>
      <c r="DH45" s="1463"/>
      <c r="DI45" s="1463"/>
      <c r="DJ45" s="1463"/>
      <c r="DK45" s="1463"/>
      <c r="DL45" s="1464"/>
      <c r="DM45" s="113"/>
      <c r="DN45" s="113"/>
      <c r="DO45" s="113"/>
      <c r="DP45" s="113"/>
      <c r="DQ45" s="113"/>
      <c r="DR45" s="113"/>
      <c r="DS45" s="113"/>
      <c r="DT45" s="113"/>
      <c r="DU45" s="194"/>
    </row>
    <row r="46" spans="1:125" s="74" customFormat="1" ht="31.5" customHeight="1">
      <c r="A46" s="50"/>
      <c r="B46" s="1309"/>
      <c r="C46" s="1310"/>
      <c r="D46" s="1413" t="s">
        <v>647</v>
      </c>
      <c r="E46" s="1414"/>
      <c r="F46" s="1414"/>
      <c r="G46" s="1414"/>
      <c r="H46" s="1414"/>
      <c r="I46" s="1414"/>
      <c r="J46" s="1414"/>
      <c r="K46" s="1414"/>
      <c r="L46" s="1414"/>
      <c r="M46" s="1414"/>
      <c r="N46" s="1414"/>
      <c r="O46" s="1414"/>
      <c r="P46" s="1414"/>
      <c r="Q46" s="1414"/>
      <c r="R46" s="1414"/>
      <c r="S46" s="1414"/>
      <c r="T46" s="1414"/>
      <c r="U46" s="1414"/>
      <c r="V46" s="1414"/>
      <c r="W46" s="1414"/>
      <c r="X46" s="1414"/>
      <c r="Y46" s="1414"/>
      <c r="Z46" s="1414"/>
      <c r="AA46" s="1414"/>
      <c r="AB46" s="1414"/>
      <c r="AC46" s="1414"/>
      <c r="AD46" s="1414"/>
      <c r="AE46" s="1414"/>
      <c r="AF46" s="1414"/>
      <c r="AG46" s="1414"/>
      <c r="AH46" s="1414"/>
      <c r="AI46" s="1414"/>
      <c r="AJ46" s="1414"/>
      <c r="AK46" s="1414"/>
      <c r="AL46" s="1414"/>
      <c r="AM46" s="1414"/>
      <c r="AN46" s="1414"/>
      <c r="AO46" s="1414"/>
      <c r="AP46" s="1414"/>
      <c r="AQ46" s="1414"/>
      <c r="AR46" s="1414"/>
      <c r="AS46" s="1414"/>
      <c r="AT46" s="1414"/>
      <c r="AU46" s="1414"/>
      <c r="AV46" s="1414"/>
      <c r="AW46" s="1414"/>
      <c r="AX46" s="1414"/>
      <c r="AY46" s="1414"/>
      <c r="AZ46" s="1414"/>
      <c r="BA46" s="1414"/>
      <c r="BB46" s="1414"/>
      <c r="BC46" s="1414"/>
      <c r="BD46" s="1414"/>
      <c r="BE46" s="1414"/>
      <c r="BF46" s="1414"/>
      <c r="BG46" s="1414"/>
      <c r="BH46" s="1414"/>
      <c r="BI46" s="1414"/>
      <c r="BJ46" s="1414"/>
      <c r="BK46" s="1415"/>
      <c r="BL46" s="1327"/>
      <c r="BM46" s="1328"/>
      <c r="BN46" s="1328"/>
      <c r="BO46" s="1328"/>
      <c r="BP46" s="1328"/>
      <c r="BQ46" s="1328"/>
      <c r="BR46" s="1328"/>
      <c r="BS46" s="1328"/>
      <c r="BT46" s="1328"/>
      <c r="BU46" s="1329"/>
      <c r="DA46" s="192"/>
      <c r="DB46" s="193"/>
      <c r="DC46" s="193"/>
      <c r="DD46" s="193"/>
      <c r="DE46" s="1465"/>
      <c r="DF46" s="1466"/>
      <c r="DG46" s="1466"/>
      <c r="DH46" s="1466"/>
      <c r="DI46" s="1466"/>
      <c r="DJ46" s="1466"/>
      <c r="DK46" s="1466"/>
      <c r="DL46" s="1467"/>
      <c r="DM46" s="113"/>
      <c r="DN46" s="113"/>
      <c r="DO46" s="113"/>
      <c r="DP46" s="113"/>
      <c r="DQ46" s="113"/>
      <c r="DR46" s="113"/>
      <c r="DS46" s="113"/>
      <c r="DT46" s="113"/>
      <c r="DU46" s="194"/>
    </row>
    <row r="47" spans="1:125" s="74" customFormat="1" ht="20.25" customHeight="1">
      <c r="A47" s="50"/>
      <c r="B47" s="1309"/>
      <c r="C47" s="1310"/>
      <c r="D47" s="1364" t="s">
        <v>650</v>
      </c>
      <c r="E47" s="1365"/>
      <c r="F47" s="1365"/>
      <c r="G47" s="1365"/>
      <c r="H47" s="1365"/>
      <c r="I47" s="1365"/>
      <c r="J47" s="1365"/>
      <c r="K47" s="1365"/>
      <c r="L47" s="1365"/>
      <c r="M47" s="1365"/>
      <c r="N47" s="1365"/>
      <c r="O47" s="1365"/>
      <c r="P47" s="1365"/>
      <c r="Q47" s="1365"/>
      <c r="R47" s="1365"/>
      <c r="S47" s="1366"/>
      <c r="T47" s="1379">
        <f>'Pagina 2'!BC55</f>
        <v>0</v>
      </c>
      <c r="U47" s="1380"/>
      <c r="V47" s="1380"/>
      <c r="W47" s="1380"/>
      <c r="X47" s="1380"/>
      <c r="Y47" s="1380"/>
      <c r="Z47" s="1380"/>
      <c r="AA47" s="1380"/>
      <c r="AB47" s="1380"/>
      <c r="AC47" s="1381"/>
      <c r="AD47" s="1347"/>
      <c r="AE47" s="1348"/>
      <c r="AF47" s="1348"/>
      <c r="AG47" s="1348"/>
      <c r="AH47" s="1348"/>
      <c r="AI47" s="1348"/>
      <c r="AJ47" s="1348"/>
      <c r="AK47" s="1348"/>
      <c r="AL47" s="1348"/>
      <c r="AM47" s="1348"/>
      <c r="AN47" s="1348"/>
      <c r="AO47" s="1348"/>
      <c r="AP47" s="1348"/>
      <c r="AQ47" s="1348"/>
      <c r="AR47" s="1348"/>
      <c r="AS47" s="1348"/>
      <c r="AT47" s="1348"/>
      <c r="AU47" s="1348"/>
      <c r="AV47" s="1348"/>
      <c r="AW47" s="1348"/>
      <c r="AX47" s="1348"/>
      <c r="AY47" s="1348"/>
      <c r="AZ47" s="1348"/>
      <c r="BA47" s="1348"/>
      <c r="BB47" s="1348"/>
      <c r="BC47" s="1348"/>
      <c r="BD47" s="1348"/>
      <c r="BE47" s="1348"/>
      <c r="BF47" s="1348"/>
      <c r="BG47" s="1348"/>
      <c r="BH47" s="1348"/>
      <c r="BI47" s="1348"/>
      <c r="BJ47" s="1348"/>
      <c r="BK47" s="1349"/>
      <c r="BL47" s="1353" t="s">
        <v>641</v>
      </c>
      <c r="BM47" s="1354"/>
      <c r="BN47" s="1354"/>
      <c r="BO47" s="1354"/>
      <c r="BP47" s="1354"/>
      <c r="BQ47" s="1354"/>
      <c r="BR47" s="1354"/>
      <c r="BS47" s="1354"/>
      <c r="BT47" s="1354"/>
      <c r="BU47" s="1355"/>
      <c r="DA47" s="192"/>
      <c r="DB47" s="193"/>
      <c r="DC47" s="193"/>
      <c r="DD47" s="19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94"/>
    </row>
    <row r="48" spans="1:125" s="74" customFormat="1" ht="20.25" customHeight="1" thickBot="1">
      <c r="A48" s="50"/>
      <c r="B48" s="1311"/>
      <c r="C48" s="1312"/>
      <c r="D48" s="1367"/>
      <c r="E48" s="1368"/>
      <c r="F48" s="1368"/>
      <c r="G48" s="1368"/>
      <c r="H48" s="1368"/>
      <c r="I48" s="1368"/>
      <c r="J48" s="1368"/>
      <c r="K48" s="1368"/>
      <c r="L48" s="1368"/>
      <c r="M48" s="1368"/>
      <c r="N48" s="1368"/>
      <c r="O48" s="1368"/>
      <c r="P48" s="1368"/>
      <c r="Q48" s="1368"/>
      <c r="R48" s="1368"/>
      <c r="S48" s="1369"/>
      <c r="T48" s="1382"/>
      <c r="U48" s="1383"/>
      <c r="V48" s="1383"/>
      <c r="W48" s="1383"/>
      <c r="X48" s="1383"/>
      <c r="Y48" s="1383"/>
      <c r="Z48" s="1383"/>
      <c r="AA48" s="1383"/>
      <c r="AB48" s="1383"/>
      <c r="AC48" s="1384"/>
      <c r="AD48" s="1350"/>
      <c r="AE48" s="1351"/>
      <c r="AF48" s="1351"/>
      <c r="AG48" s="1351"/>
      <c r="AH48" s="1351"/>
      <c r="AI48" s="1351"/>
      <c r="AJ48" s="1351"/>
      <c r="AK48" s="1351"/>
      <c r="AL48" s="1351"/>
      <c r="AM48" s="1351"/>
      <c r="AN48" s="1351"/>
      <c r="AO48" s="1351"/>
      <c r="AP48" s="1351"/>
      <c r="AQ48" s="1351"/>
      <c r="AR48" s="1351"/>
      <c r="AS48" s="1351"/>
      <c r="AT48" s="1351"/>
      <c r="AU48" s="1351"/>
      <c r="AV48" s="1351"/>
      <c r="AW48" s="1351"/>
      <c r="AX48" s="1351"/>
      <c r="AY48" s="1351"/>
      <c r="AZ48" s="1351"/>
      <c r="BA48" s="1351"/>
      <c r="BB48" s="1351"/>
      <c r="BC48" s="1351"/>
      <c r="BD48" s="1351"/>
      <c r="BE48" s="1351"/>
      <c r="BF48" s="1351"/>
      <c r="BG48" s="1351"/>
      <c r="BH48" s="1351"/>
      <c r="BI48" s="1351"/>
      <c r="BJ48" s="1351"/>
      <c r="BK48" s="1352"/>
      <c r="BL48" s="1356"/>
      <c r="BM48" s="1357"/>
      <c r="BN48" s="1357"/>
      <c r="BO48" s="1357"/>
      <c r="BP48" s="1357"/>
      <c r="BQ48" s="1357"/>
      <c r="BR48" s="1357"/>
      <c r="BS48" s="1357"/>
      <c r="BT48" s="1357"/>
      <c r="BU48" s="1358"/>
      <c r="DA48" s="192"/>
      <c r="DB48" s="193"/>
      <c r="DC48" s="193"/>
      <c r="DD48" s="19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94"/>
    </row>
    <row r="49" spans="1:125" s="74" customFormat="1" ht="20.25" customHeight="1">
      <c r="A49" s="50"/>
      <c r="B49" s="1307">
        <v>4</v>
      </c>
      <c r="C49" s="1308"/>
      <c r="D49" s="1337" t="s">
        <v>640</v>
      </c>
      <c r="E49" s="1338"/>
      <c r="F49" s="1338"/>
      <c r="G49" s="1338"/>
      <c r="H49" s="1338"/>
      <c r="I49" s="1338"/>
      <c r="J49" s="1338"/>
      <c r="K49" s="1338"/>
      <c r="L49" s="1338"/>
      <c r="M49" s="1338"/>
      <c r="N49" s="1338"/>
      <c r="O49" s="1338"/>
      <c r="P49" s="1338"/>
      <c r="Q49" s="1338"/>
      <c r="R49" s="1338"/>
      <c r="S49" s="1338"/>
      <c r="T49" s="1338"/>
      <c r="U49" s="1338"/>
      <c r="V49" s="1338"/>
      <c r="W49" s="1338"/>
      <c r="X49" s="1338"/>
      <c r="Y49" s="1338"/>
      <c r="Z49" s="1338"/>
      <c r="AA49" s="1338"/>
      <c r="AB49" s="1338"/>
      <c r="AC49" s="1338"/>
      <c r="AD49" s="1338"/>
      <c r="AE49" s="1338"/>
      <c r="AF49" s="1338"/>
      <c r="AG49" s="1338"/>
      <c r="AH49" s="1338"/>
      <c r="AI49" s="1338"/>
      <c r="AJ49" s="1338"/>
      <c r="AK49" s="1338"/>
      <c r="AL49" s="1338"/>
      <c r="AM49" s="1338"/>
      <c r="AN49" s="1338"/>
      <c r="AO49" s="1338"/>
      <c r="AP49" s="1338"/>
      <c r="AQ49" s="1338"/>
      <c r="AR49" s="1338"/>
      <c r="AS49" s="1338"/>
      <c r="AT49" s="1338"/>
      <c r="AU49" s="1338"/>
      <c r="AV49" s="1338"/>
      <c r="AW49" s="1338"/>
      <c r="AX49" s="1338"/>
      <c r="AY49" s="1338"/>
      <c r="AZ49" s="1338"/>
      <c r="BA49" s="1338"/>
      <c r="BB49" s="1338"/>
      <c r="BC49" s="1338"/>
      <c r="BD49" s="1338"/>
      <c r="BE49" s="1338"/>
      <c r="BF49" s="1338"/>
      <c r="BG49" s="1338"/>
      <c r="BH49" s="1338"/>
      <c r="BI49" s="1338"/>
      <c r="BJ49" s="1338"/>
      <c r="BK49" s="1339"/>
      <c r="BL49" s="1404">
        <f>IF(T56=0,0,IF(T56&gt;=50%,10,5))</f>
        <v>0</v>
      </c>
      <c r="BM49" s="1405"/>
      <c r="BN49" s="1405"/>
      <c r="BO49" s="1405"/>
      <c r="BP49" s="1405"/>
      <c r="BQ49" s="1405"/>
      <c r="BR49" s="1405"/>
      <c r="BS49" s="1405"/>
      <c r="BT49" s="1405"/>
      <c r="BU49" s="1406"/>
      <c r="DA49" s="192"/>
      <c r="DB49" s="193"/>
      <c r="DC49" s="193"/>
      <c r="DD49" s="19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94"/>
    </row>
    <row r="50" spans="1:125" s="74" customFormat="1" ht="20.25" customHeight="1">
      <c r="A50" s="50"/>
      <c r="B50" s="1309"/>
      <c r="C50" s="1310"/>
      <c r="D50" s="1359"/>
      <c r="E50" s="1319"/>
      <c r="F50" s="1319"/>
      <c r="G50" s="1319"/>
      <c r="H50" s="1319"/>
      <c r="I50" s="1319"/>
      <c r="J50" s="1319"/>
      <c r="K50" s="1319"/>
      <c r="L50" s="1319"/>
      <c r="M50" s="1319"/>
      <c r="N50" s="1319"/>
      <c r="O50" s="1319"/>
      <c r="P50" s="1319"/>
      <c r="Q50" s="1319"/>
      <c r="R50" s="1319"/>
      <c r="S50" s="1319"/>
      <c r="T50" s="1319"/>
      <c r="U50" s="1319"/>
      <c r="V50" s="1319"/>
      <c r="W50" s="1319"/>
      <c r="X50" s="1319"/>
      <c r="Y50" s="1319"/>
      <c r="Z50" s="1319"/>
      <c r="AA50" s="1319"/>
      <c r="AB50" s="1319"/>
      <c r="AC50" s="1319"/>
      <c r="AD50" s="1319"/>
      <c r="AE50" s="1319"/>
      <c r="AF50" s="1319"/>
      <c r="AG50" s="1319"/>
      <c r="AH50" s="1319"/>
      <c r="AI50" s="1319"/>
      <c r="AJ50" s="1319"/>
      <c r="AK50" s="1319"/>
      <c r="AL50" s="1319"/>
      <c r="AM50" s="1319"/>
      <c r="AN50" s="1319"/>
      <c r="AO50" s="1319"/>
      <c r="AP50" s="1319"/>
      <c r="AQ50" s="1319"/>
      <c r="AR50" s="1319"/>
      <c r="AS50" s="1319"/>
      <c r="AT50" s="1319"/>
      <c r="AU50" s="1319"/>
      <c r="AV50" s="1319"/>
      <c r="AW50" s="1319"/>
      <c r="AX50" s="1319"/>
      <c r="AY50" s="1319"/>
      <c r="AZ50" s="1319"/>
      <c r="BA50" s="1319"/>
      <c r="BB50" s="1319"/>
      <c r="BC50" s="1319"/>
      <c r="BD50" s="1319"/>
      <c r="BE50" s="1319"/>
      <c r="BF50" s="1319"/>
      <c r="BG50" s="1319"/>
      <c r="BH50" s="1319"/>
      <c r="BI50" s="1319"/>
      <c r="BJ50" s="1319"/>
      <c r="BK50" s="1332"/>
      <c r="BL50" s="1407"/>
      <c r="BM50" s="1408"/>
      <c r="BN50" s="1408"/>
      <c r="BO50" s="1408"/>
      <c r="BP50" s="1408"/>
      <c r="BQ50" s="1408"/>
      <c r="BR50" s="1408"/>
      <c r="BS50" s="1408"/>
      <c r="BT50" s="1408"/>
      <c r="BU50" s="1409"/>
      <c r="DA50" s="192"/>
      <c r="DB50" s="193"/>
      <c r="DC50" s="193"/>
      <c r="DD50" s="19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94"/>
    </row>
    <row r="51" spans="1:125" s="74" customFormat="1" ht="20.25" customHeight="1">
      <c r="A51" s="50"/>
      <c r="B51" s="1309"/>
      <c r="C51" s="1310"/>
      <c r="D51" s="1413"/>
      <c r="E51" s="1414"/>
      <c r="F51" s="1414"/>
      <c r="G51" s="1414"/>
      <c r="H51" s="1414"/>
      <c r="I51" s="1414"/>
      <c r="J51" s="1414"/>
      <c r="K51" s="1414"/>
      <c r="L51" s="1414"/>
      <c r="M51" s="1414"/>
      <c r="N51" s="1414"/>
      <c r="O51" s="1414"/>
      <c r="P51" s="1414"/>
      <c r="Q51" s="1414"/>
      <c r="R51" s="1414"/>
      <c r="S51" s="1414"/>
      <c r="T51" s="1414"/>
      <c r="U51" s="1414"/>
      <c r="V51" s="1414"/>
      <c r="W51" s="1414"/>
      <c r="X51" s="1414"/>
      <c r="Y51" s="1414"/>
      <c r="Z51" s="1414"/>
      <c r="AA51" s="1414"/>
      <c r="AB51" s="1414"/>
      <c r="AC51" s="1414"/>
      <c r="AD51" s="1414"/>
      <c r="AE51" s="1414"/>
      <c r="AF51" s="1414"/>
      <c r="AG51" s="1414"/>
      <c r="AH51" s="1414"/>
      <c r="AI51" s="1414"/>
      <c r="AJ51" s="1414"/>
      <c r="AK51" s="1414"/>
      <c r="AL51" s="1414"/>
      <c r="AM51" s="1414"/>
      <c r="AN51" s="1414"/>
      <c r="AO51" s="1414"/>
      <c r="AP51" s="1414"/>
      <c r="AQ51" s="1414"/>
      <c r="AR51" s="1414"/>
      <c r="AS51" s="1414"/>
      <c r="AT51" s="1414"/>
      <c r="AU51" s="1414"/>
      <c r="AV51" s="1414"/>
      <c r="AW51" s="1414"/>
      <c r="AX51" s="1414"/>
      <c r="AY51" s="1414"/>
      <c r="AZ51" s="1414"/>
      <c r="BA51" s="1414"/>
      <c r="BB51" s="1414"/>
      <c r="BC51" s="1414"/>
      <c r="BD51" s="1414"/>
      <c r="BE51" s="1414"/>
      <c r="BF51" s="1414"/>
      <c r="BG51" s="1414"/>
      <c r="BH51" s="1414"/>
      <c r="BI51" s="1414"/>
      <c r="BJ51" s="1414"/>
      <c r="BK51" s="1415"/>
      <c r="BL51" s="1410"/>
      <c r="BM51" s="1411"/>
      <c r="BN51" s="1411"/>
      <c r="BO51" s="1411"/>
      <c r="BP51" s="1411"/>
      <c r="BQ51" s="1411"/>
      <c r="BR51" s="1411"/>
      <c r="BS51" s="1411"/>
      <c r="BT51" s="1411"/>
      <c r="BU51" s="1412"/>
      <c r="DA51" s="192"/>
      <c r="DB51" s="193"/>
      <c r="DC51" s="193"/>
      <c r="DD51" s="19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94"/>
    </row>
    <row r="52" spans="1:125" s="74" customFormat="1" ht="20.25" customHeight="1">
      <c r="A52" s="50"/>
      <c r="B52" s="1309"/>
      <c r="C52" s="1310"/>
      <c r="D52" s="1330" t="s">
        <v>521</v>
      </c>
      <c r="E52" s="955"/>
      <c r="F52" s="955"/>
      <c r="G52" s="955"/>
      <c r="H52" s="955"/>
      <c r="I52" s="955"/>
      <c r="J52" s="955"/>
      <c r="K52" s="955"/>
      <c r="L52" s="955"/>
      <c r="M52" s="955"/>
      <c r="N52" s="955"/>
      <c r="O52" s="955"/>
      <c r="P52" s="955"/>
      <c r="Q52" s="955"/>
      <c r="R52" s="955"/>
      <c r="S52" s="955"/>
      <c r="T52" s="1331">
        <f>'Pagina 2'!AH53</f>
        <v>0</v>
      </c>
      <c r="U52" s="1331"/>
      <c r="V52" s="1331"/>
      <c r="W52" s="1331"/>
      <c r="X52" s="1331"/>
      <c r="Y52" s="1331"/>
      <c r="Z52" s="1331"/>
      <c r="AA52" s="1331"/>
      <c r="AB52" s="1331"/>
      <c r="AC52" s="1331"/>
      <c r="AD52" s="1390" t="s">
        <v>296</v>
      </c>
      <c r="AE52" s="1391"/>
      <c r="AF52" s="1391"/>
      <c r="AG52" s="1391"/>
      <c r="AH52" s="1391"/>
      <c r="AI52" s="1391"/>
      <c r="AJ52" s="1391"/>
      <c r="AK52" s="1391"/>
      <c r="AL52" s="1391"/>
      <c r="AM52" s="1391"/>
      <c r="AN52" s="1391"/>
      <c r="AO52" s="1391"/>
      <c r="AP52" s="1391"/>
      <c r="AQ52" s="1391"/>
      <c r="AR52" s="1391"/>
      <c r="AS52" s="1391"/>
      <c r="AT52" s="1391"/>
      <c r="AU52" s="1391"/>
      <c r="AV52" s="1391"/>
      <c r="AW52" s="1391"/>
      <c r="AX52" s="1391"/>
      <c r="AY52" s="1391"/>
      <c r="AZ52" s="1391"/>
      <c r="BA52" s="1391"/>
      <c r="BB52" s="1391"/>
      <c r="BC52" s="1391"/>
      <c r="BD52" s="1391"/>
      <c r="BE52" s="1391"/>
      <c r="BF52" s="1391"/>
      <c r="BG52" s="1391"/>
      <c r="BH52" s="1391"/>
      <c r="BI52" s="1391"/>
      <c r="BJ52" s="1391"/>
      <c r="BK52" s="1392"/>
      <c r="BL52" s="1296" t="s">
        <v>287</v>
      </c>
      <c r="BM52" s="1297"/>
      <c r="BN52" s="1297"/>
      <c r="BO52" s="1297"/>
      <c r="BP52" s="1297"/>
      <c r="BQ52" s="1297"/>
      <c r="BR52" s="1297"/>
      <c r="BS52" s="1297"/>
      <c r="BT52" s="1297"/>
      <c r="BU52" s="1298"/>
      <c r="DA52" s="192"/>
      <c r="DB52" s="193"/>
      <c r="DC52" s="193"/>
      <c r="DD52" s="19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94"/>
    </row>
    <row r="53" spans="1:125" s="74" customFormat="1" ht="20.25" customHeight="1">
      <c r="A53" s="50"/>
      <c r="B53" s="1309"/>
      <c r="C53" s="1310"/>
      <c r="D53" s="1330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R53" s="955"/>
      <c r="S53" s="955"/>
      <c r="T53" s="1331"/>
      <c r="U53" s="1331"/>
      <c r="V53" s="1331"/>
      <c r="W53" s="1331"/>
      <c r="X53" s="1331"/>
      <c r="Y53" s="1331"/>
      <c r="Z53" s="1331"/>
      <c r="AA53" s="1331"/>
      <c r="AB53" s="1331"/>
      <c r="AC53" s="1331"/>
      <c r="AD53" s="1393"/>
      <c r="AE53" s="1394"/>
      <c r="AF53" s="1394"/>
      <c r="AG53" s="1394"/>
      <c r="AH53" s="1394"/>
      <c r="AI53" s="1394"/>
      <c r="AJ53" s="1394"/>
      <c r="AK53" s="1394"/>
      <c r="AL53" s="1394"/>
      <c r="AM53" s="1394"/>
      <c r="AN53" s="1394"/>
      <c r="AO53" s="1394"/>
      <c r="AP53" s="1394"/>
      <c r="AQ53" s="1394"/>
      <c r="AR53" s="1394"/>
      <c r="AS53" s="1394"/>
      <c r="AT53" s="1394"/>
      <c r="AU53" s="1394"/>
      <c r="AV53" s="1394"/>
      <c r="AW53" s="1394"/>
      <c r="AX53" s="1394"/>
      <c r="AY53" s="1394"/>
      <c r="AZ53" s="1394"/>
      <c r="BA53" s="1394"/>
      <c r="BB53" s="1394"/>
      <c r="BC53" s="1394"/>
      <c r="BD53" s="1394"/>
      <c r="BE53" s="1394"/>
      <c r="BF53" s="1394"/>
      <c r="BG53" s="1394"/>
      <c r="BH53" s="1394"/>
      <c r="BI53" s="1394"/>
      <c r="BJ53" s="1394"/>
      <c r="BK53" s="1395"/>
      <c r="BL53" s="1299"/>
      <c r="BM53" s="1300"/>
      <c r="BN53" s="1300"/>
      <c r="BO53" s="1300"/>
      <c r="BP53" s="1300"/>
      <c r="BQ53" s="1300"/>
      <c r="BR53" s="1300"/>
      <c r="BS53" s="1300"/>
      <c r="BT53" s="1300"/>
      <c r="BU53" s="1301"/>
      <c r="DA53" s="192"/>
      <c r="DB53" s="193"/>
      <c r="DC53" s="193"/>
      <c r="DD53" s="19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94"/>
    </row>
    <row r="54" spans="1:125" s="74" customFormat="1" ht="20.25" customHeight="1">
      <c r="A54" s="50"/>
      <c r="B54" s="1309"/>
      <c r="C54" s="1310"/>
      <c r="D54" s="1330" t="s">
        <v>522</v>
      </c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1400"/>
      <c r="U54" s="1400"/>
      <c r="V54" s="1400"/>
      <c r="W54" s="1400"/>
      <c r="X54" s="1400"/>
      <c r="Y54" s="1400"/>
      <c r="Z54" s="1400"/>
      <c r="AA54" s="1400"/>
      <c r="AB54" s="1400"/>
      <c r="AC54" s="1400"/>
      <c r="AD54" s="1393"/>
      <c r="AE54" s="1394"/>
      <c r="AF54" s="1394"/>
      <c r="AG54" s="1394"/>
      <c r="AH54" s="1394"/>
      <c r="AI54" s="1394"/>
      <c r="AJ54" s="1394"/>
      <c r="AK54" s="1394"/>
      <c r="AL54" s="1394"/>
      <c r="AM54" s="1394"/>
      <c r="AN54" s="1394"/>
      <c r="AO54" s="1394"/>
      <c r="AP54" s="1394"/>
      <c r="AQ54" s="1394"/>
      <c r="AR54" s="1394"/>
      <c r="AS54" s="1394"/>
      <c r="AT54" s="1394"/>
      <c r="AU54" s="1394"/>
      <c r="AV54" s="1394"/>
      <c r="AW54" s="1394"/>
      <c r="AX54" s="1394"/>
      <c r="AY54" s="1394"/>
      <c r="AZ54" s="1394"/>
      <c r="BA54" s="1394"/>
      <c r="BB54" s="1394"/>
      <c r="BC54" s="1394"/>
      <c r="BD54" s="1394"/>
      <c r="BE54" s="1394"/>
      <c r="BF54" s="1394"/>
      <c r="BG54" s="1394"/>
      <c r="BH54" s="1394"/>
      <c r="BI54" s="1394"/>
      <c r="BJ54" s="1394"/>
      <c r="BK54" s="1395"/>
      <c r="BL54" s="1299"/>
      <c r="BM54" s="1300"/>
      <c r="BN54" s="1300"/>
      <c r="BO54" s="1300"/>
      <c r="BP54" s="1300"/>
      <c r="BQ54" s="1300"/>
      <c r="BR54" s="1300"/>
      <c r="BS54" s="1300"/>
      <c r="BT54" s="1300"/>
      <c r="BU54" s="1301"/>
      <c r="DA54" s="192"/>
      <c r="DB54" s="193"/>
      <c r="DC54" s="193"/>
      <c r="DD54" s="193"/>
      <c r="DE54" s="195"/>
      <c r="DF54" s="195"/>
      <c r="DG54" s="195"/>
      <c r="DH54" s="195"/>
      <c r="DI54" s="195"/>
      <c r="DJ54" s="195"/>
      <c r="DK54" s="195"/>
      <c r="DL54" s="195"/>
      <c r="DM54" s="113"/>
      <c r="DN54" s="113"/>
      <c r="DO54" s="113"/>
      <c r="DP54" s="113"/>
      <c r="DQ54" s="113"/>
      <c r="DR54" s="113"/>
      <c r="DS54" s="113"/>
      <c r="DT54" s="113"/>
      <c r="DU54" s="194"/>
    </row>
    <row r="55" spans="1:125" s="74" customFormat="1" ht="20.25" customHeight="1">
      <c r="A55" s="50"/>
      <c r="B55" s="1309"/>
      <c r="C55" s="1310"/>
      <c r="D55" s="1330"/>
      <c r="E55" s="955"/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R55" s="955"/>
      <c r="S55" s="955"/>
      <c r="T55" s="1400"/>
      <c r="U55" s="1400"/>
      <c r="V55" s="1400"/>
      <c r="W55" s="1400"/>
      <c r="X55" s="1400"/>
      <c r="Y55" s="1400"/>
      <c r="Z55" s="1400"/>
      <c r="AA55" s="1400"/>
      <c r="AB55" s="1400"/>
      <c r="AC55" s="1400"/>
      <c r="AD55" s="1393"/>
      <c r="AE55" s="1394"/>
      <c r="AF55" s="1394"/>
      <c r="AG55" s="1394"/>
      <c r="AH55" s="1394"/>
      <c r="AI55" s="1394"/>
      <c r="AJ55" s="1394"/>
      <c r="AK55" s="1394"/>
      <c r="AL55" s="1394"/>
      <c r="AM55" s="1394"/>
      <c r="AN55" s="1394"/>
      <c r="AO55" s="1394"/>
      <c r="AP55" s="1394"/>
      <c r="AQ55" s="1394"/>
      <c r="AR55" s="1394"/>
      <c r="AS55" s="1394"/>
      <c r="AT55" s="1394"/>
      <c r="AU55" s="1394"/>
      <c r="AV55" s="1394"/>
      <c r="AW55" s="1394"/>
      <c r="AX55" s="1394"/>
      <c r="AY55" s="1394"/>
      <c r="AZ55" s="1394"/>
      <c r="BA55" s="1394"/>
      <c r="BB55" s="1394"/>
      <c r="BC55" s="1394"/>
      <c r="BD55" s="1394"/>
      <c r="BE55" s="1394"/>
      <c r="BF55" s="1394"/>
      <c r="BG55" s="1394"/>
      <c r="BH55" s="1394"/>
      <c r="BI55" s="1394"/>
      <c r="BJ55" s="1394"/>
      <c r="BK55" s="1395"/>
      <c r="BL55" s="1299"/>
      <c r="BM55" s="1300"/>
      <c r="BN55" s="1300"/>
      <c r="BO55" s="1300"/>
      <c r="BP55" s="1300"/>
      <c r="BQ55" s="1300"/>
      <c r="BR55" s="1300"/>
      <c r="BS55" s="1300"/>
      <c r="BT55" s="1300"/>
      <c r="BU55" s="1301"/>
      <c r="DA55" s="192"/>
      <c r="DB55" s="193"/>
      <c r="DC55" s="193"/>
      <c r="DD55" s="193"/>
      <c r="DE55" s="195"/>
      <c r="DF55" s="195"/>
      <c r="DG55" s="195"/>
      <c r="DH55" s="195"/>
      <c r="DI55" s="195"/>
      <c r="DJ55" s="195"/>
      <c r="DK55" s="195"/>
      <c r="DL55" s="195"/>
      <c r="DM55" s="113"/>
      <c r="DN55" s="113"/>
      <c r="DO55" s="113"/>
      <c r="DP55" s="113"/>
      <c r="DQ55" s="113"/>
      <c r="DR55" s="113"/>
      <c r="DS55" s="113"/>
      <c r="DT55" s="113"/>
      <c r="DU55" s="194"/>
    </row>
    <row r="56" spans="1:125" s="74" customFormat="1" ht="20.25" customHeight="1">
      <c r="A56" s="50"/>
      <c r="B56" s="1309"/>
      <c r="C56" s="1310"/>
      <c r="D56" s="1330" t="s">
        <v>523</v>
      </c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R56" s="955"/>
      <c r="S56" s="955"/>
      <c r="T56" s="1402">
        <f>IF(T52=0,0,T54/T52)</f>
        <v>0</v>
      </c>
      <c r="U56" s="1402"/>
      <c r="V56" s="1402"/>
      <c r="W56" s="1402"/>
      <c r="X56" s="1402"/>
      <c r="Y56" s="1402"/>
      <c r="Z56" s="1402"/>
      <c r="AA56" s="1402"/>
      <c r="AB56" s="1402"/>
      <c r="AC56" s="1402"/>
      <c r="AD56" s="1393"/>
      <c r="AE56" s="1394"/>
      <c r="AF56" s="1394"/>
      <c r="AG56" s="1394"/>
      <c r="AH56" s="1394"/>
      <c r="AI56" s="1394"/>
      <c r="AJ56" s="1394"/>
      <c r="AK56" s="1394"/>
      <c r="AL56" s="1394"/>
      <c r="AM56" s="1394"/>
      <c r="AN56" s="1394"/>
      <c r="AO56" s="1394"/>
      <c r="AP56" s="1394"/>
      <c r="AQ56" s="1394"/>
      <c r="AR56" s="1394"/>
      <c r="AS56" s="1394"/>
      <c r="AT56" s="1394"/>
      <c r="AU56" s="1394"/>
      <c r="AV56" s="1394"/>
      <c r="AW56" s="1394"/>
      <c r="AX56" s="1394"/>
      <c r="AY56" s="1394"/>
      <c r="AZ56" s="1394"/>
      <c r="BA56" s="1394"/>
      <c r="BB56" s="1394"/>
      <c r="BC56" s="1394"/>
      <c r="BD56" s="1394"/>
      <c r="BE56" s="1394"/>
      <c r="BF56" s="1394"/>
      <c r="BG56" s="1394"/>
      <c r="BH56" s="1394"/>
      <c r="BI56" s="1394"/>
      <c r="BJ56" s="1394"/>
      <c r="BK56" s="1395"/>
      <c r="BL56" s="1299"/>
      <c r="BM56" s="1300"/>
      <c r="BN56" s="1300"/>
      <c r="BO56" s="1300"/>
      <c r="BP56" s="1300"/>
      <c r="BQ56" s="1300"/>
      <c r="BR56" s="1300"/>
      <c r="BS56" s="1300"/>
      <c r="BT56" s="1300"/>
      <c r="BU56" s="1301"/>
      <c r="DA56" s="192"/>
      <c r="DB56" s="193"/>
      <c r="DC56" s="193"/>
      <c r="DD56" s="193"/>
      <c r="DE56" s="195"/>
      <c r="DF56" s="195"/>
      <c r="DG56" s="195"/>
      <c r="DH56" s="195"/>
      <c r="DI56" s="195"/>
      <c r="DJ56" s="195"/>
      <c r="DK56" s="195"/>
      <c r="DL56" s="195"/>
      <c r="DM56" s="113"/>
      <c r="DN56" s="113"/>
      <c r="DO56" s="113"/>
      <c r="DP56" s="113"/>
      <c r="DQ56" s="113"/>
      <c r="DR56" s="113"/>
      <c r="DS56" s="113"/>
      <c r="DT56" s="113"/>
      <c r="DU56" s="194"/>
    </row>
    <row r="57" spans="1:125" s="74" customFormat="1" ht="20.25" customHeight="1" thickBot="1">
      <c r="A57" s="50"/>
      <c r="B57" s="1311"/>
      <c r="C57" s="1312"/>
      <c r="D57" s="1401"/>
      <c r="E57" s="956"/>
      <c r="F57" s="956"/>
      <c r="G57" s="956"/>
      <c r="H57" s="956"/>
      <c r="I57" s="956"/>
      <c r="J57" s="956"/>
      <c r="K57" s="956"/>
      <c r="L57" s="956"/>
      <c r="M57" s="956"/>
      <c r="N57" s="956"/>
      <c r="O57" s="956"/>
      <c r="P57" s="956"/>
      <c r="Q57" s="956"/>
      <c r="R57" s="956"/>
      <c r="S57" s="956"/>
      <c r="T57" s="1403"/>
      <c r="U57" s="1403"/>
      <c r="V57" s="1403"/>
      <c r="W57" s="1403"/>
      <c r="X57" s="1403"/>
      <c r="Y57" s="1403"/>
      <c r="Z57" s="1403"/>
      <c r="AA57" s="1403"/>
      <c r="AB57" s="1403"/>
      <c r="AC57" s="1403"/>
      <c r="AD57" s="1396"/>
      <c r="AE57" s="1397"/>
      <c r="AF57" s="1397"/>
      <c r="AG57" s="1397"/>
      <c r="AH57" s="1397"/>
      <c r="AI57" s="1397"/>
      <c r="AJ57" s="1397"/>
      <c r="AK57" s="1397"/>
      <c r="AL57" s="1397"/>
      <c r="AM57" s="1397"/>
      <c r="AN57" s="1397"/>
      <c r="AO57" s="1397"/>
      <c r="AP57" s="1397"/>
      <c r="AQ57" s="1397"/>
      <c r="AR57" s="1397"/>
      <c r="AS57" s="1397"/>
      <c r="AT57" s="1397"/>
      <c r="AU57" s="1397"/>
      <c r="AV57" s="1397"/>
      <c r="AW57" s="1397"/>
      <c r="AX57" s="1397"/>
      <c r="AY57" s="1397"/>
      <c r="AZ57" s="1397"/>
      <c r="BA57" s="1397"/>
      <c r="BB57" s="1397"/>
      <c r="BC57" s="1397"/>
      <c r="BD57" s="1397"/>
      <c r="BE57" s="1397"/>
      <c r="BF57" s="1397"/>
      <c r="BG57" s="1397"/>
      <c r="BH57" s="1397"/>
      <c r="BI57" s="1397"/>
      <c r="BJ57" s="1397"/>
      <c r="BK57" s="1398"/>
      <c r="BL57" s="1302"/>
      <c r="BM57" s="1303"/>
      <c r="BN57" s="1303"/>
      <c r="BO57" s="1303"/>
      <c r="BP57" s="1303"/>
      <c r="BQ57" s="1303"/>
      <c r="BR57" s="1303"/>
      <c r="BS57" s="1303"/>
      <c r="BT57" s="1303"/>
      <c r="BU57" s="1304"/>
      <c r="DA57" s="192"/>
      <c r="DB57" s="193"/>
      <c r="DC57" s="193"/>
      <c r="DD57" s="193"/>
      <c r="DE57" s="195"/>
      <c r="DF57" s="195"/>
      <c r="DG57" s="195"/>
      <c r="DH57" s="195"/>
      <c r="DI57" s="195"/>
      <c r="DJ57" s="195"/>
      <c r="DK57" s="195"/>
      <c r="DL57" s="195"/>
      <c r="DM57" s="113"/>
      <c r="DN57" s="113"/>
      <c r="DO57" s="113"/>
      <c r="DP57" s="113"/>
      <c r="DQ57" s="113"/>
      <c r="DR57" s="113"/>
      <c r="DS57" s="113"/>
      <c r="DT57" s="113"/>
      <c r="DU57" s="194"/>
    </row>
    <row r="58" spans="1:125" s="3" customFormat="1" ht="20.25" customHeight="1">
      <c r="A58" s="113"/>
      <c r="B58" s="1343"/>
      <c r="C58" s="1471"/>
      <c r="D58" s="1447" t="s">
        <v>466</v>
      </c>
      <c r="E58" s="1448"/>
      <c r="F58" s="1448"/>
      <c r="G58" s="1448"/>
      <c r="H58" s="1448"/>
      <c r="I58" s="1448"/>
      <c r="J58" s="1448"/>
      <c r="K58" s="1448"/>
      <c r="L58" s="1448"/>
      <c r="M58" s="1448"/>
      <c r="N58" s="1448"/>
      <c r="O58" s="1448"/>
      <c r="P58" s="1448"/>
      <c r="Q58" s="1448"/>
      <c r="R58" s="1448"/>
      <c r="S58" s="1448"/>
      <c r="T58" s="1448"/>
      <c r="U58" s="1448"/>
      <c r="V58" s="1448"/>
      <c r="W58" s="1448"/>
      <c r="X58" s="1448"/>
      <c r="Y58" s="1448"/>
      <c r="Z58" s="1448"/>
      <c r="AA58" s="1448"/>
      <c r="AB58" s="1448"/>
      <c r="AC58" s="1448"/>
      <c r="AD58" s="1448"/>
      <c r="AE58" s="1448"/>
      <c r="AF58" s="1448"/>
      <c r="AG58" s="1448"/>
      <c r="AH58" s="1448"/>
      <c r="AI58" s="1448"/>
      <c r="AJ58" s="1448"/>
      <c r="AK58" s="1448"/>
      <c r="AL58" s="1448"/>
      <c r="AM58" s="1448"/>
      <c r="AN58" s="1448"/>
      <c r="AO58" s="1448"/>
      <c r="AP58" s="1448"/>
      <c r="AQ58" s="1448"/>
      <c r="AR58" s="1448"/>
      <c r="AS58" s="1448"/>
      <c r="AT58" s="1448"/>
      <c r="AU58" s="1448"/>
      <c r="AV58" s="1448"/>
      <c r="AW58" s="1448"/>
      <c r="AX58" s="1448"/>
      <c r="AY58" s="1448"/>
      <c r="AZ58" s="1448"/>
      <c r="BA58" s="1448"/>
      <c r="BB58" s="1448"/>
      <c r="BC58" s="1448"/>
      <c r="BD58" s="1448"/>
      <c r="BE58" s="1448"/>
      <c r="BF58" s="1448"/>
      <c r="BG58" s="1448"/>
      <c r="BH58" s="1448"/>
      <c r="BI58" s="1448"/>
      <c r="BJ58" s="1448"/>
      <c r="BK58" s="1449"/>
      <c r="BL58" s="1435">
        <f>BL11+BL17+BL22+BL35+BL44+BL49</f>
        <v>0</v>
      </c>
      <c r="BM58" s="1436"/>
      <c r="BN58" s="1436"/>
      <c r="BO58" s="1437"/>
      <c r="BP58" s="1437"/>
      <c r="BQ58" s="1437"/>
      <c r="BR58" s="1437"/>
      <c r="BS58" s="1437"/>
      <c r="BT58" s="1437"/>
      <c r="BU58" s="1438"/>
      <c r="DA58" s="192"/>
      <c r="DB58" s="193"/>
      <c r="DC58" s="193"/>
      <c r="DD58" s="193"/>
      <c r="DU58" s="196"/>
    </row>
    <row r="59" spans="1:125" s="74" customFormat="1" ht="20.25" customHeight="1">
      <c r="A59" s="113"/>
      <c r="B59" s="1343"/>
      <c r="C59" s="1471"/>
      <c r="D59" s="1447"/>
      <c r="E59" s="1448"/>
      <c r="F59" s="1448"/>
      <c r="G59" s="1448"/>
      <c r="H59" s="1448"/>
      <c r="I59" s="1448"/>
      <c r="J59" s="1448"/>
      <c r="K59" s="1448"/>
      <c r="L59" s="1448"/>
      <c r="M59" s="1448"/>
      <c r="N59" s="1448"/>
      <c r="O59" s="1448"/>
      <c r="P59" s="1448"/>
      <c r="Q59" s="1448"/>
      <c r="R59" s="1448"/>
      <c r="S59" s="1448"/>
      <c r="T59" s="1448"/>
      <c r="U59" s="1448"/>
      <c r="V59" s="1448"/>
      <c r="W59" s="1448"/>
      <c r="X59" s="1448"/>
      <c r="Y59" s="1448"/>
      <c r="Z59" s="1448"/>
      <c r="AA59" s="1448"/>
      <c r="AB59" s="1448"/>
      <c r="AC59" s="1448"/>
      <c r="AD59" s="1448"/>
      <c r="AE59" s="1448"/>
      <c r="AF59" s="1448"/>
      <c r="AG59" s="1448"/>
      <c r="AH59" s="1448"/>
      <c r="AI59" s="1448"/>
      <c r="AJ59" s="1448"/>
      <c r="AK59" s="1448"/>
      <c r="AL59" s="1448"/>
      <c r="AM59" s="1448"/>
      <c r="AN59" s="1448"/>
      <c r="AO59" s="1448"/>
      <c r="AP59" s="1448"/>
      <c r="AQ59" s="1448"/>
      <c r="AR59" s="1448"/>
      <c r="AS59" s="1448"/>
      <c r="AT59" s="1448"/>
      <c r="AU59" s="1448"/>
      <c r="AV59" s="1448"/>
      <c r="AW59" s="1448"/>
      <c r="AX59" s="1448"/>
      <c r="AY59" s="1448"/>
      <c r="AZ59" s="1448"/>
      <c r="BA59" s="1448"/>
      <c r="BB59" s="1448"/>
      <c r="BC59" s="1448"/>
      <c r="BD59" s="1448"/>
      <c r="BE59" s="1448"/>
      <c r="BF59" s="1448"/>
      <c r="BG59" s="1448"/>
      <c r="BH59" s="1448"/>
      <c r="BI59" s="1448"/>
      <c r="BJ59" s="1448"/>
      <c r="BK59" s="1449"/>
      <c r="BL59" s="1439"/>
      <c r="BM59" s="1440"/>
      <c r="BN59" s="1440"/>
      <c r="BO59" s="1441"/>
      <c r="BP59" s="1441"/>
      <c r="BQ59" s="1441"/>
      <c r="BR59" s="1441"/>
      <c r="BS59" s="1441"/>
      <c r="BT59" s="1441"/>
      <c r="BU59" s="1442"/>
      <c r="DA59" s="192"/>
      <c r="DB59" s="193"/>
      <c r="DC59" s="193"/>
      <c r="DD59" s="19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94"/>
    </row>
    <row r="60" spans="2:125" s="74" customFormat="1" ht="20.25" customHeight="1" thickBot="1">
      <c r="B60" s="1345"/>
      <c r="C60" s="1472"/>
      <c r="D60" s="1450"/>
      <c r="E60" s="1451"/>
      <c r="F60" s="1451"/>
      <c r="G60" s="1451"/>
      <c r="H60" s="1451"/>
      <c r="I60" s="1451"/>
      <c r="J60" s="1451"/>
      <c r="K60" s="1451"/>
      <c r="L60" s="1451"/>
      <c r="M60" s="1451"/>
      <c r="N60" s="1451"/>
      <c r="O60" s="1451"/>
      <c r="P60" s="1451"/>
      <c r="Q60" s="1451"/>
      <c r="R60" s="1451"/>
      <c r="S60" s="1451"/>
      <c r="T60" s="1451"/>
      <c r="U60" s="1451"/>
      <c r="V60" s="1451"/>
      <c r="W60" s="1451"/>
      <c r="X60" s="1451"/>
      <c r="Y60" s="1451"/>
      <c r="Z60" s="1451"/>
      <c r="AA60" s="1451"/>
      <c r="AB60" s="1451"/>
      <c r="AC60" s="1451"/>
      <c r="AD60" s="1451"/>
      <c r="AE60" s="1451"/>
      <c r="AF60" s="1451"/>
      <c r="AG60" s="1451"/>
      <c r="AH60" s="1451"/>
      <c r="AI60" s="1451"/>
      <c r="AJ60" s="1451"/>
      <c r="AK60" s="1451"/>
      <c r="AL60" s="1451"/>
      <c r="AM60" s="1451"/>
      <c r="AN60" s="1451"/>
      <c r="AO60" s="1451"/>
      <c r="AP60" s="1451"/>
      <c r="AQ60" s="1451"/>
      <c r="AR60" s="1451"/>
      <c r="AS60" s="1451"/>
      <c r="AT60" s="1451"/>
      <c r="AU60" s="1451"/>
      <c r="AV60" s="1451"/>
      <c r="AW60" s="1451"/>
      <c r="AX60" s="1451"/>
      <c r="AY60" s="1451"/>
      <c r="AZ60" s="1451"/>
      <c r="BA60" s="1451"/>
      <c r="BB60" s="1451"/>
      <c r="BC60" s="1451"/>
      <c r="BD60" s="1451"/>
      <c r="BE60" s="1451"/>
      <c r="BF60" s="1451"/>
      <c r="BG60" s="1451"/>
      <c r="BH60" s="1451"/>
      <c r="BI60" s="1451"/>
      <c r="BJ60" s="1451"/>
      <c r="BK60" s="1452"/>
      <c r="BL60" s="1443"/>
      <c r="BM60" s="1444"/>
      <c r="BN60" s="1444"/>
      <c r="BO60" s="1445"/>
      <c r="BP60" s="1445"/>
      <c r="BQ60" s="1445"/>
      <c r="BR60" s="1445"/>
      <c r="BS60" s="1445"/>
      <c r="BT60" s="1445"/>
      <c r="BU60" s="1446"/>
      <c r="DA60" s="192"/>
      <c r="DB60" s="193"/>
      <c r="DC60" s="193"/>
      <c r="DD60" s="19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94"/>
    </row>
    <row r="61" spans="2:125" s="76" customFormat="1" ht="20.25" customHeight="1">
      <c r="B61" s="1117"/>
      <c r="C61" s="1117"/>
      <c r="D61" s="1117"/>
      <c r="E61" s="1117"/>
      <c r="F61" s="1117"/>
      <c r="G61" s="1117"/>
      <c r="H61" s="1117"/>
      <c r="I61" s="1117"/>
      <c r="J61" s="1117"/>
      <c r="K61" s="1117"/>
      <c r="L61" s="1117"/>
      <c r="M61" s="1117"/>
      <c r="N61" s="1117"/>
      <c r="O61" s="1117"/>
      <c r="P61" s="1117"/>
      <c r="Q61" s="1117"/>
      <c r="R61" s="1117"/>
      <c r="S61" s="1117"/>
      <c r="T61" s="1117"/>
      <c r="U61" s="1117"/>
      <c r="V61" s="1117"/>
      <c r="W61" s="1117"/>
      <c r="X61" s="1117"/>
      <c r="Y61" s="1117"/>
      <c r="Z61" s="1117"/>
      <c r="AA61" s="1117"/>
      <c r="AB61" s="1117"/>
      <c r="AC61" s="1117"/>
      <c r="AD61" s="1117"/>
      <c r="AE61" s="1117"/>
      <c r="AF61" s="1117"/>
      <c r="AG61" s="1117"/>
      <c r="AH61" s="1117"/>
      <c r="AI61" s="1117"/>
      <c r="AJ61" s="1117"/>
      <c r="AK61" s="1117"/>
      <c r="AL61" s="1117"/>
      <c r="AM61" s="1117"/>
      <c r="AN61" s="1117"/>
      <c r="AO61" s="1117"/>
      <c r="AP61" s="1117"/>
      <c r="AQ61" s="1117"/>
      <c r="AR61" s="1117"/>
      <c r="AS61" s="1117"/>
      <c r="AT61" s="1468"/>
      <c r="AU61" s="1468"/>
      <c r="AV61" s="1468"/>
      <c r="AW61" s="1468"/>
      <c r="AX61" s="1469"/>
      <c r="AY61" s="1469"/>
      <c r="AZ61" s="1469"/>
      <c r="BA61" s="1469"/>
      <c r="BB61" s="1470"/>
      <c r="BC61" s="1470"/>
      <c r="BD61" s="1470"/>
      <c r="BE61" s="1470"/>
      <c r="BF61" s="1470"/>
      <c r="BG61" s="1470"/>
      <c r="BH61" s="1470"/>
      <c r="BI61" s="1470"/>
      <c r="BJ61" s="1470"/>
      <c r="BK61" s="1470"/>
      <c r="BL61" s="1470"/>
      <c r="BM61" s="1470"/>
      <c r="BN61" s="1470"/>
      <c r="BO61" s="1470"/>
      <c r="BP61" s="1468"/>
      <c r="BQ61" s="1469"/>
      <c r="BR61" s="1469"/>
      <c r="BS61" s="1469"/>
      <c r="BT61" s="1469"/>
      <c r="BU61" s="1469"/>
      <c r="DA61" s="197"/>
      <c r="DB61" s="198"/>
      <c r="DC61" s="198"/>
      <c r="DD61" s="198"/>
      <c r="DU61" s="199"/>
    </row>
    <row r="62" spans="2:125" s="76" customFormat="1" ht="20.25" customHeight="1">
      <c r="B62" s="1117"/>
      <c r="C62" s="1117"/>
      <c r="D62" s="1117"/>
      <c r="E62" s="1117"/>
      <c r="F62" s="1117"/>
      <c r="G62" s="1117"/>
      <c r="H62" s="1117"/>
      <c r="I62" s="1117"/>
      <c r="J62" s="1117"/>
      <c r="K62" s="1117"/>
      <c r="L62" s="1117"/>
      <c r="M62" s="1117"/>
      <c r="N62" s="1117"/>
      <c r="O62" s="1117"/>
      <c r="P62" s="1117"/>
      <c r="Q62" s="1117"/>
      <c r="R62" s="1117"/>
      <c r="S62" s="1117"/>
      <c r="T62" s="1117"/>
      <c r="U62" s="1117"/>
      <c r="V62" s="1117"/>
      <c r="W62" s="1117"/>
      <c r="X62" s="1117"/>
      <c r="Y62" s="1117"/>
      <c r="Z62" s="1117"/>
      <c r="AA62" s="1117"/>
      <c r="AB62" s="1117"/>
      <c r="AC62" s="1117"/>
      <c r="AD62" s="1117"/>
      <c r="AE62" s="1117"/>
      <c r="AF62" s="1117"/>
      <c r="AG62" s="1117"/>
      <c r="AH62" s="1117"/>
      <c r="AI62" s="1117"/>
      <c r="AJ62" s="1117"/>
      <c r="AK62" s="1117"/>
      <c r="AL62" s="1117"/>
      <c r="AM62" s="1117"/>
      <c r="AN62" s="1117"/>
      <c r="AO62" s="1117"/>
      <c r="AP62" s="1117"/>
      <c r="AQ62" s="1117"/>
      <c r="AR62" s="1117"/>
      <c r="AS62" s="1117"/>
      <c r="AT62" s="1468"/>
      <c r="AU62" s="1468"/>
      <c r="AV62" s="1468"/>
      <c r="AW62" s="1468"/>
      <c r="AX62" s="1469"/>
      <c r="AY62" s="1469"/>
      <c r="AZ62" s="1469"/>
      <c r="BA62" s="1469"/>
      <c r="BB62" s="1470"/>
      <c r="BC62" s="1470"/>
      <c r="BD62" s="1470"/>
      <c r="BE62" s="1470"/>
      <c r="BF62" s="1470"/>
      <c r="BG62" s="1470"/>
      <c r="BH62" s="1470"/>
      <c r="BI62" s="1470"/>
      <c r="BJ62" s="1470"/>
      <c r="BK62" s="1470"/>
      <c r="BL62" s="1470"/>
      <c r="BM62" s="1470"/>
      <c r="BN62" s="1470"/>
      <c r="BO62" s="1470"/>
      <c r="BP62" s="1468"/>
      <c r="BQ62" s="1469"/>
      <c r="BR62" s="1469"/>
      <c r="BS62" s="1469"/>
      <c r="BT62" s="1469"/>
      <c r="BU62" s="1469"/>
      <c r="DA62" s="197"/>
      <c r="DB62" s="198"/>
      <c r="DC62" s="198"/>
      <c r="DD62" s="198"/>
      <c r="DU62" s="199"/>
    </row>
    <row r="63" spans="2:125" s="76" customFormat="1" ht="20.25" customHeight="1">
      <c r="B63" s="1117"/>
      <c r="C63" s="1117"/>
      <c r="D63" s="1117"/>
      <c r="E63" s="1117"/>
      <c r="F63" s="1117"/>
      <c r="G63" s="1117"/>
      <c r="H63" s="1117"/>
      <c r="I63" s="1117"/>
      <c r="J63" s="1117"/>
      <c r="K63" s="1117"/>
      <c r="L63" s="1117"/>
      <c r="M63" s="1117"/>
      <c r="N63" s="1117"/>
      <c r="O63" s="1117"/>
      <c r="P63" s="1117"/>
      <c r="Q63" s="1117"/>
      <c r="R63" s="1117"/>
      <c r="S63" s="1117"/>
      <c r="T63" s="1117"/>
      <c r="U63" s="1117"/>
      <c r="V63" s="1117"/>
      <c r="W63" s="1117"/>
      <c r="X63" s="1117"/>
      <c r="Y63" s="1117"/>
      <c r="Z63" s="1117"/>
      <c r="AA63" s="1117"/>
      <c r="AB63" s="1117"/>
      <c r="AC63" s="1117"/>
      <c r="AD63" s="1117"/>
      <c r="AE63" s="1117"/>
      <c r="AF63" s="1117"/>
      <c r="AG63" s="1117"/>
      <c r="AH63" s="1117"/>
      <c r="AI63" s="1117"/>
      <c r="AJ63" s="1117"/>
      <c r="AK63" s="1117"/>
      <c r="AL63" s="1117"/>
      <c r="AM63" s="1117"/>
      <c r="AN63" s="1117"/>
      <c r="AO63" s="1117"/>
      <c r="AP63" s="1117"/>
      <c r="AQ63" s="1117"/>
      <c r="AR63" s="1117"/>
      <c r="AS63" s="1117"/>
      <c r="AT63" s="1469"/>
      <c r="AU63" s="1469"/>
      <c r="AV63" s="1469"/>
      <c r="AW63" s="1469"/>
      <c r="AX63" s="1469"/>
      <c r="AY63" s="1469"/>
      <c r="AZ63" s="1469"/>
      <c r="BA63" s="1469"/>
      <c r="BB63" s="1470"/>
      <c r="BC63" s="1470"/>
      <c r="BD63" s="1470"/>
      <c r="BE63" s="1470"/>
      <c r="BF63" s="1470"/>
      <c r="BG63" s="1470"/>
      <c r="BH63" s="1470"/>
      <c r="BI63" s="1470"/>
      <c r="BJ63" s="1470"/>
      <c r="BK63" s="1470"/>
      <c r="BL63" s="1470"/>
      <c r="BM63" s="1470"/>
      <c r="BN63" s="1470"/>
      <c r="BO63" s="1470"/>
      <c r="BP63" s="1469"/>
      <c r="BQ63" s="1469"/>
      <c r="BR63" s="1469"/>
      <c r="BS63" s="1469"/>
      <c r="BT63" s="1469"/>
      <c r="BU63" s="1469"/>
      <c r="DA63" s="1305"/>
      <c r="DB63" s="1306"/>
      <c r="DC63" s="1306"/>
      <c r="DD63" s="1306"/>
      <c r="DE63" s="1295">
        <f>3*0.12</f>
        <v>0.36</v>
      </c>
      <c r="DF63" s="1295"/>
      <c r="DG63" s="1295"/>
      <c r="DH63" s="1295"/>
      <c r="DI63" s="1295"/>
      <c r="DJ63" s="1295"/>
      <c r="DK63" s="1295"/>
      <c r="DL63" s="1295"/>
      <c r="DU63" s="199"/>
    </row>
    <row r="64" spans="2:125" s="161" customFormat="1" ht="20.25" customHeight="1">
      <c r="B64" s="200"/>
      <c r="C64" s="201"/>
      <c r="D64" s="172"/>
      <c r="E64" s="172"/>
      <c r="F64" s="165"/>
      <c r="G64" s="165"/>
      <c r="H64" s="165"/>
      <c r="I64" s="165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4"/>
      <c r="BA64" s="174"/>
      <c r="BB64" s="174"/>
      <c r="BC64" s="174"/>
      <c r="BD64" s="174"/>
      <c r="BK64" s="173"/>
      <c r="BL64" s="173"/>
      <c r="BM64" s="173"/>
      <c r="BN64" s="173"/>
      <c r="BO64" s="173"/>
      <c r="BQ64" s="173"/>
      <c r="BU64" s="175"/>
      <c r="DA64" s="1305"/>
      <c r="DB64" s="1306"/>
      <c r="DC64" s="1306"/>
      <c r="DD64" s="1306"/>
      <c r="DE64" s="1295"/>
      <c r="DF64" s="1295"/>
      <c r="DG64" s="1295"/>
      <c r="DH64" s="1295"/>
      <c r="DI64" s="1295"/>
      <c r="DJ64" s="1295"/>
      <c r="DK64" s="1295"/>
      <c r="DL64" s="1295"/>
      <c r="DU64" s="202"/>
    </row>
    <row r="65" spans="1:125" s="136" customFormat="1" ht="20.25" customHeight="1">
      <c r="A65" s="132"/>
      <c r="B65" s="203"/>
      <c r="C65" s="204"/>
      <c r="F65" s="1417"/>
      <c r="G65" s="1417"/>
      <c r="H65" s="1417"/>
      <c r="I65" s="1417"/>
      <c r="J65" s="1417"/>
      <c r="K65" s="1417"/>
      <c r="L65" s="1417"/>
      <c r="M65" s="1417"/>
      <c r="N65" s="1417"/>
      <c r="O65" s="1417"/>
      <c r="P65" s="1417"/>
      <c r="Q65" s="1417"/>
      <c r="R65" s="1417"/>
      <c r="S65" s="1417"/>
      <c r="T65" s="1417"/>
      <c r="U65" s="1417"/>
      <c r="V65" s="1417"/>
      <c r="W65" s="1417"/>
      <c r="X65" s="1417"/>
      <c r="Y65" s="1417"/>
      <c r="Z65" s="1417"/>
      <c r="AA65" s="1417"/>
      <c r="AB65" s="1417"/>
      <c r="AC65" s="1417"/>
      <c r="AD65" s="1417"/>
      <c r="AE65" s="1417"/>
      <c r="AF65" s="1417"/>
      <c r="AG65" s="1417"/>
      <c r="AH65" s="1417"/>
      <c r="AI65" s="1417"/>
      <c r="AJ65" s="1417"/>
      <c r="AK65" s="1417"/>
      <c r="AL65" s="1417"/>
      <c r="AM65" s="1417"/>
      <c r="AN65" s="1417"/>
      <c r="AO65" s="1417"/>
      <c r="AP65" s="1417"/>
      <c r="AQ65" s="1417"/>
      <c r="AR65" s="1417"/>
      <c r="AS65" s="1417"/>
      <c r="AT65" s="1417"/>
      <c r="AU65" s="1417"/>
      <c r="AV65" s="1417"/>
      <c r="AW65" s="1417"/>
      <c r="AX65" s="1417"/>
      <c r="AY65" s="1417"/>
      <c r="DA65" s="1305"/>
      <c r="DB65" s="1306"/>
      <c r="DC65" s="1306"/>
      <c r="DD65" s="1306"/>
      <c r="DE65" s="1295"/>
      <c r="DF65" s="1295"/>
      <c r="DG65" s="1295"/>
      <c r="DH65" s="1295"/>
      <c r="DI65" s="1295"/>
      <c r="DJ65" s="1295"/>
      <c r="DK65" s="1295"/>
      <c r="DL65" s="1295"/>
      <c r="DU65" s="205"/>
    </row>
    <row r="66" spans="1:125" s="70" customFormat="1" ht="20.25" customHeight="1">
      <c r="A66" s="162"/>
      <c r="B66" s="206"/>
      <c r="C66" s="204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DA66" s="1453">
        <v>1.25</v>
      </c>
      <c r="DB66" s="1454"/>
      <c r="DC66" s="1454"/>
      <c r="DD66" s="1454"/>
      <c r="DE66" s="1454">
        <f>FLOOR(DA66,1)</f>
        <v>1</v>
      </c>
      <c r="DF66" s="1454"/>
      <c r="DG66" s="1454"/>
      <c r="DH66" s="1454"/>
      <c r="DI66" s="1454"/>
      <c r="DJ66" s="1454"/>
      <c r="DK66" s="1454"/>
      <c r="DL66" s="1454"/>
      <c r="DU66" s="208"/>
    </row>
    <row r="67" spans="1:125" s="136" customFormat="1" ht="20.25" customHeight="1">
      <c r="A67" s="132"/>
      <c r="B67" s="203"/>
      <c r="C67" s="20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DA67" s="1453"/>
      <c r="DB67" s="1454"/>
      <c r="DC67" s="1454"/>
      <c r="DD67" s="1454"/>
      <c r="DE67" s="1454"/>
      <c r="DF67" s="1454"/>
      <c r="DG67" s="1454"/>
      <c r="DH67" s="1454"/>
      <c r="DI67" s="1454"/>
      <c r="DJ67" s="1454"/>
      <c r="DK67" s="1454"/>
      <c r="DL67" s="1454"/>
      <c r="DU67" s="205"/>
    </row>
    <row r="68" spans="1:125" s="70" customFormat="1" ht="20.25" customHeight="1">
      <c r="A68" s="162"/>
      <c r="B68" s="1370"/>
      <c r="C68" s="1370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1097"/>
      <c r="AU68" s="1097"/>
      <c r="AV68" s="1097"/>
      <c r="AW68" s="1097"/>
      <c r="AX68" s="1097"/>
      <c r="AY68" s="1097"/>
      <c r="AZ68" s="1097"/>
      <c r="BA68" s="1097"/>
      <c r="BD68" s="1416"/>
      <c r="BE68" s="1416"/>
      <c r="BF68" s="1416"/>
      <c r="BG68" s="1416"/>
      <c r="BH68" s="1416"/>
      <c r="BI68" s="1416"/>
      <c r="BJ68" s="1416"/>
      <c r="BK68" s="1416"/>
      <c r="BL68" s="1416"/>
      <c r="BM68" s="1416"/>
      <c r="BN68" s="1416"/>
      <c r="BO68" s="1416"/>
      <c r="BP68" s="1416"/>
      <c r="BQ68" s="1416"/>
      <c r="BR68" s="1416"/>
      <c r="BS68" s="1416"/>
      <c r="BT68" s="1416"/>
      <c r="BU68" s="1416"/>
      <c r="DA68" s="1453"/>
      <c r="DB68" s="1454"/>
      <c r="DC68" s="1454"/>
      <c r="DD68" s="1454"/>
      <c r="DE68" s="1454"/>
      <c r="DF68" s="1454"/>
      <c r="DG68" s="1454"/>
      <c r="DH68" s="1454"/>
      <c r="DI68" s="1454"/>
      <c r="DJ68" s="1454"/>
      <c r="DK68" s="1454"/>
      <c r="DL68" s="1454"/>
      <c r="DU68" s="208"/>
    </row>
    <row r="69" spans="1:125" s="70" customFormat="1" ht="20.25" customHeight="1">
      <c r="A69" s="162"/>
      <c r="B69" s="1370"/>
      <c r="C69" s="1370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1097"/>
      <c r="AU69" s="1097"/>
      <c r="AV69" s="1097"/>
      <c r="AW69" s="1097"/>
      <c r="AX69" s="1097"/>
      <c r="AY69" s="1097"/>
      <c r="AZ69" s="1097"/>
      <c r="BA69" s="1097"/>
      <c r="BD69" s="1416"/>
      <c r="BE69" s="1416"/>
      <c r="BF69" s="1416"/>
      <c r="BG69" s="1416"/>
      <c r="BH69" s="1416"/>
      <c r="BI69" s="1416"/>
      <c r="BJ69" s="1416"/>
      <c r="BK69" s="1416"/>
      <c r="BL69" s="1416"/>
      <c r="BM69" s="1416"/>
      <c r="BN69" s="1416"/>
      <c r="BO69" s="1416"/>
      <c r="BP69" s="1416"/>
      <c r="BQ69" s="1416"/>
      <c r="BR69" s="1416"/>
      <c r="BS69" s="1416"/>
      <c r="BT69" s="1416"/>
      <c r="BU69" s="1416"/>
      <c r="DA69" s="209"/>
      <c r="DB69" s="210"/>
      <c r="DC69" s="210"/>
      <c r="DD69" s="210"/>
      <c r="DE69" s="136" t="s">
        <v>298</v>
      </c>
      <c r="DF69" s="136"/>
      <c r="DG69" s="136"/>
      <c r="DH69" s="136"/>
      <c r="DI69" s="136"/>
      <c r="DJ69" s="136"/>
      <c r="DK69" s="136"/>
      <c r="DL69" s="136"/>
      <c r="DU69" s="208"/>
    </row>
    <row r="70" spans="1:125" s="70" customFormat="1" ht="20.25" customHeight="1" thickBot="1">
      <c r="A70" s="162"/>
      <c r="B70" s="1370"/>
      <c r="C70" s="1370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1097"/>
      <c r="AU70" s="1097"/>
      <c r="AV70" s="1097"/>
      <c r="AW70" s="1097"/>
      <c r="AX70" s="1097"/>
      <c r="AY70" s="1097"/>
      <c r="AZ70" s="1097"/>
      <c r="BA70" s="1097"/>
      <c r="BD70" s="1416"/>
      <c r="BE70" s="1416"/>
      <c r="BF70" s="1416"/>
      <c r="BG70" s="1416"/>
      <c r="BH70" s="1416"/>
      <c r="BI70" s="1416"/>
      <c r="BJ70" s="1416"/>
      <c r="BK70" s="1416"/>
      <c r="BL70" s="1416"/>
      <c r="BM70" s="1416"/>
      <c r="BN70" s="1416"/>
      <c r="BO70" s="1416"/>
      <c r="BP70" s="1416"/>
      <c r="BQ70" s="1416"/>
      <c r="BR70" s="1416"/>
      <c r="BS70" s="1416"/>
      <c r="BT70" s="1416"/>
      <c r="BU70" s="1416"/>
      <c r="DA70" s="211"/>
      <c r="DB70" s="212"/>
      <c r="DC70" s="212"/>
      <c r="DD70" s="212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4"/>
    </row>
    <row r="71" spans="1:108" s="136" customFormat="1" ht="20.25" customHeight="1">
      <c r="A71" s="132"/>
      <c r="B71" s="1370"/>
      <c r="C71" s="1370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1418"/>
      <c r="U71" s="1418"/>
      <c r="V71" s="1418"/>
      <c r="W71" s="1418"/>
      <c r="X71" s="1418"/>
      <c r="Y71" s="1418"/>
      <c r="Z71" s="1418"/>
      <c r="AA71" s="1418"/>
      <c r="AB71" s="1418"/>
      <c r="AC71" s="1418"/>
      <c r="AD71" s="1418"/>
      <c r="AE71" s="1418"/>
      <c r="AF71" s="1418"/>
      <c r="AG71" s="1418"/>
      <c r="AH71" s="1418"/>
      <c r="AI71" s="1418"/>
      <c r="AJ71" s="1418"/>
      <c r="AK71" s="1418"/>
      <c r="AL71" s="1418"/>
      <c r="AM71" s="1418"/>
      <c r="AN71" s="1419"/>
      <c r="AO71" s="1419"/>
      <c r="AP71" s="1419"/>
      <c r="AQ71" s="1419"/>
      <c r="AR71" s="1419"/>
      <c r="AS71" s="1419"/>
      <c r="AT71" s="1420"/>
      <c r="AU71" s="1420"/>
      <c r="AV71" s="1420"/>
      <c r="AW71" s="1420"/>
      <c r="AX71" s="1420"/>
      <c r="AY71" s="1420"/>
      <c r="AZ71" s="1420"/>
      <c r="BA71" s="1420"/>
      <c r="BD71" s="1421"/>
      <c r="BE71" s="1421"/>
      <c r="BF71" s="1421"/>
      <c r="BG71" s="1421"/>
      <c r="BH71" s="1421"/>
      <c r="BI71" s="1421"/>
      <c r="BJ71" s="1421"/>
      <c r="BK71" s="1421"/>
      <c r="BL71" s="1421"/>
      <c r="BM71" s="1421"/>
      <c r="BN71" s="1421"/>
      <c r="BO71" s="1421"/>
      <c r="BP71" s="1421"/>
      <c r="BQ71" s="1421"/>
      <c r="BR71" s="1421"/>
      <c r="BS71" s="1421"/>
      <c r="BT71" s="1421"/>
      <c r="BU71" s="1421"/>
      <c r="DA71" s="210"/>
      <c r="DB71" s="210"/>
      <c r="DC71" s="210"/>
      <c r="DD71" s="210"/>
    </row>
    <row r="72" spans="1:108" s="136" customFormat="1" ht="20.25" customHeight="1">
      <c r="A72" s="132"/>
      <c r="B72" s="1370"/>
      <c r="C72" s="1370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1418"/>
      <c r="U72" s="1418"/>
      <c r="V72" s="1418"/>
      <c r="W72" s="1418"/>
      <c r="X72" s="1418"/>
      <c r="Y72" s="1418"/>
      <c r="Z72" s="1418"/>
      <c r="AA72" s="1418"/>
      <c r="AB72" s="1418"/>
      <c r="AC72" s="1418"/>
      <c r="AD72" s="1418"/>
      <c r="AE72" s="1418"/>
      <c r="AF72" s="1418"/>
      <c r="AG72" s="1418"/>
      <c r="AH72" s="1418"/>
      <c r="AI72" s="1418"/>
      <c r="AJ72" s="1418"/>
      <c r="AK72" s="1418"/>
      <c r="AL72" s="1418"/>
      <c r="AM72" s="1418"/>
      <c r="AN72" s="1419"/>
      <c r="AO72" s="1419"/>
      <c r="AP72" s="1419"/>
      <c r="AQ72" s="1419"/>
      <c r="AR72" s="1419"/>
      <c r="AS72" s="1419"/>
      <c r="AT72" s="1420"/>
      <c r="AU72" s="1420"/>
      <c r="AV72" s="1420"/>
      <c r="AW72" s="1420"/>
      <c r="AX72" s="1420"/>
      <c r="AY72" s="1420"/>
      <c r="AZ72" s="1420"/>
      <c r="BA72" s="1420"/>
      <c r="BD72" s="1421"/>
      <c r="BE72" s="1421"/>
      <c r="BF72" s="1421"/>
      <c r="BG72" s="1421"/>
      <c r="BH72" s="1421"/>
      <c r="BI72" s="1421"/>
      <c r="BJ72" s="1421"/>
      <c r="BK72" s="1421"/>
      <c r="BL72" s="1421"/>
      <c r="BM72" s="1421"/>
      <c r="BN72" s="1421"/>
      <c r="BO72" s="1421"/>
      <c r="BP72" s="1421"/>
      <c r="BQ72" s="1421"/>
      <c r="BR72" s="1421"/>
      <c r="BS72" s="1421"/>
      <c r="BT72" s="1421"/>
      <c r="BU72" s="1421"/>
      <c r="DA72" s="210"/>
      <c r="DB72" s="210"/>
      <c r="DC72" s="210"/>
      <c r="DD72" s="210"/>
    </row>
    <row r="73" spans="1:108" s="136" customFormat="1" ht="20.25" customHeight="1">
      <c r="A73" s="132"/>
      <c r="B73" s="1370"/>
      <c r="C73" s="1370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1418"/>
      <c r="U73" s="1418"/>
      <c r="V73" s="1418"/>
      <c r="W73" s="1418"/>
      <c r="X73" s="1418"/>
      <c r="Y73" s="1418"/>
      <c r="Z73" s="1418"/>
      <c r="AA73" s="1418"/>
      <c r="AB73" s="1418"/>
      <c r="AC73" s="1418"/>
      <c r="AD73" s="1418"/>
      <c r="AE73" s="1418"/>
      <c r="AF73" s="1418"/>
      <c r="AG73" s="1418"/>
      <c r="AH73" s="1418"/>
      <c r="AI73" s="1418"/>
      <c r="AJ73" s="1418"/>
      <c r="AK73" s="1418"/>
      <c r="AL73" s="1418"/>
      <c r="AM73" s="1418"/>
      <c r="AN73" s="1419"/>
      <c r="AO73" s="1419"/>
      <c r="AP73" s="1419"/>
      <c r="AQ73" s="1419"/>
      <c r="AR73" s="1419"/>
      <c r="AS73" s="1419"/>
      <c r="AT73" s="1420"/>
      <c r="AU73" s="1420"/>
      <c r="AV73" s="1420"/>
      <c r="AW73" s="1420"/>
      <c r="AX73" s="1420"/>
      <c r="AY73" s="1420"/>
      <c r="AZ73" s="1420"/>
      <c r="BA73" s="1420"/>
      <c r="BD73" s="1421"/>
      <c r="BE73" s="1421"/>
      <c r="BF73" s="1421"/>
      <c r="BG73" s="1421"/>
      <c r="BH73" s="1421"/>
      <c r="BI73" s="1421"/>
      <c r="BJ73" s="1421"/>
      <c r="BK73" s="1421"/>
      <c r="BL73" s="1421"/>
      <c r="BM73" s="1421"/>
      <c r="BN73" s="1421"/>
      <c r="BO73" s="1421"/>
      <c r="BP73" s="1421"/>
      <c r="BQ73" s="1421"/>
      <c r="BR73" s="1421"/>
      <c r="BS73" s="1421"/>
      <c r="BT73" s="1421"/>
      <c r="BU73" s="1421"/>
      <c r="DA73" s="210"/>
      <c r="DB73" s="210"/>
      <c r="DC73" s="210"/>
      <c r="DD73" s="210"/>
    </row>
    <row r="74" spans="1:108" s="136" customFormat="1" ht="20.25" customHeight="1">
      <c r="A74" s="132"/>
      <c r="B74" s="1370"/>
      <c r="C74" s="1370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1418"/>
      <c r="U74" s="1418"/>
      <c r="V74" s="1418"/>
      <c r="W74" s="1418"/>
      <c r="X74" s="1418"/>
      <c r="Y74" s="1418"/>
      <c r="Z74" s="1418"/>
      <c r="AA74" s="1418"/>
      <c r="AB74" s="1418"/>
      <c r="AC74" s="1418"/>
      <c r="AD74" s="1418"/>
      <c r="AE74" s="1418"/>
      <c r="AF74" s="1418"/>
      <c r="AG74" s="1418"/>
      <c r="AH74" s="1418"/>
      <c r="AI74" s="1418"/>
      <c r="AJ74" s="1418"/>
      <c r="AK74" s="1418"/>
      <c r="AL74" s="1418"/>
      <c r="AM74" s="1418"/>
      <c r="AN74" s="1419"/>
      <c r="AO74" s="1419"/>
      <c r="AP74" s="1419"/>
      <c r="AQ74" s="1419"/>
      <c r="AR74" s="1419"/>
      <c r="AS74" s="1419"/>
      <c r="AT74" s="1420"/>
      <c r="AU74" s="1420"/>
      <c r="AV74" s="1420"/>
      <c r="AW74" s="1420"/>
      <c r="AX74" s="1420"/>
      <c r="AY74" s="1420"/>
      <c r="AZ74" s="1420"/>
      <c r="BA74" s="1420"/>
      <c r="DA74" s="210"/>
      <c r="DB74" s="210"/>
      <c r="DC74" s="210"/>
      <c r="DD74" s="210"/>
    </row>
    <row r="75" spans="1:108" s="136" customFormat="1" ht="20.25" customHeight="1">
      <c r="A75" s="132"/>
      <c r="B75" s="1370"/>
      <c r="C75" s="1370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1418"/>
      <c r="U75" s="1418"/>
      <c r="V75" s="1418"/>
      <c r="W75" s="1418"/>
      <c r="X75" s="1418"/>
      <c r="Y75" s="1418"/>
      <c r="Z75" s="1418"/>
      <c r="AA75" s="1418"/>
      <c r="AB75" s="1418"/>
      <c r="AC75" s="1418"/>
      <c r="AD75" s="1418"/>
      <c r="AE75" s="1418"/>
      <c r="AF75" s="1418"/>
      <c r="AG75" s="1418"/>
      <c r="AH75" s="1418"/>
      <c r="AI75" s="1418"/>
      <c r="AJ75" s="1418"/>
      <c r="AK75" s="1418"/>
      <c r="AL75" s="1418"/>
      <c r="AM75" s="1418"/>
      <c r="AN75" s="1419"/>
      <c r="AO75" s="1419"/>
      <c r="AP75" s="1419"/>
      <c r="AQ75" s="1419"/>
      <c r="AR75" s="1419"/>
      <c r="AS75" s="1419"/>
      <c r="AT75" s="1420"/>
      <c r="AU75" s="1420"/>
      <c r="AV75" s="1420"/>
      <c r="AW75" s="1420"/>
      <c r="AX75" s="1420"/>
      <c r="AY75" s="1420"/>
      <c r="AZ75" s="1420"/>
      <c r="BA75" s="1420"/>
      <c r="DA75" s="210"/>
      <c r="DB75" s="210"/>
      <c r="DC75" s="210"/>
      <c r="DD75" s="210"/>
    </row>
    <row r="76" spans="1:108" s="136" customFormat="1" ht="20.25" customHeight="1">
      <c r="A76" s="132"/>
      <c r="B76" s="1370"/>
      <c r="C76" s="1370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1418"/>
      <c r="U76" s="1418"/>
      <c r="V76" s="1418"/>
      <c r="W76" s="1418"/>
      <c r="X76" s="1418"/>
      <c r="Y76" s="1418"/>
      <c r="Z76" s="1418"/>
      <c r="AA76" s="1418"/>
      <c r="AB76" s="1418"/>
      <c r="AC76" s="1418"/>
      <c r="AD76" s="1418"/>
      <c r="AE76" s="1418"/>
      <c r="AF76" s="1418"/>
      <c r="AG76" s="1418"/>
      <c r="AH76" s="1418"/>
      <c r="AI76" s="1418"/>
      <c r="AJ76" s="1418"/>
      <c r="AK76" s="1418"/>
      <c r="AL76" s="1418"/>
      <c r="AM76" s="1418"/>
      <c r="AN76" s="1419"/>
      <c r="AO76" s="1419"/>
      <c r="AP76" s="1419"/>
      <c r="AQ76" s="1419"/>
      <c r="AR76" s="1419"/>
      <c r="AS76" s="1419"/>
      <c r="AT76" s="1420"/>
      <c r="AU76" s="1420"/>
      <c r="AV76" s="1420"/>
      <c r="AW76" s="1420"/>
      <c r="AX76" s="1420"/>
      <c r="AY76" s="1420"/>
      <c r="AZ76" s="1420"/>
      <c r="BA76" s="1420"/>
      <c r="DA76" s="210"/>
      <c r="DB76" s="210"/>
      <c r="DC76" s="210"/>
      <c r="DD76" s="210"/>
    </row>
    <row r="77" spans="1:108" s="136" customFormat="1" ht="20.25" customHeight="1">
      <c r="A77" s="132"/>
      <c r="B77" s="1370"/>
      <c r="C77" s="1370"/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553"/>
      <c r="O77" s="553"/>
      <c r="P77" s="553"/>
      <c r="Q77" s="553"/>
      <c r="R77" s="553"/>
      <c r="S77" s="553"/>
      <c r="T77" s="1422"/>
      <c r="U77" s="1422"/>
      <c r="V77" s="1422"/>
      <c r="W77" s="1422"/>
      <c r="X77" s="1422"/>
      <c r="Y77" s="1422"/>
      <c r="Z77" s="1422"/>
      <c r="AA77" s="1422"/>
      <c r="AB77" s="1422"/>
      <c r="AC77" s="1422"/>
      <c r="AD77" s="1422"/>
      <c r="AE77" s="1422"/>
      <c r="AF77" s="1422"/>
      <c r="AG77" s="1422"/>
      <c r="AH77" s="1422"/>
      <c r="AI77" s="1422"/>
      <c r="AJ77" s="1422"/>
      <c r="AK77" s="1422"/>
      <c r="AL77" s="1422"/>
      <c r="AM77" s="1422"/>
      <c r="AN77" s="1422"/>
      <c r="AO77" s="1422"/>
      <c r="AP77" s="1422"/>
      <c r="AQ77" s="1422"/>
      <c r="AR77" s="1422"/>
      <c r="AS77" s="1422"/>
      <c r="AT77" s="1420"/>
      <c r="AU77" s="1420"/>
      <c r="AV77" s="1420"/>
      <c r="AW77" s="1420"/>
      <c r="AX77" s="1420"/>
      <c r="AY77" s="1420"/>
      <c r="AZ77" s="1420"/>
      <c r="BA77" s="1420"/>
      <c r="BD77" s="1416"/>
      <c r="BE77" s="1416"/>
      <c r="BF77" s="1416"/>
      <c r="BG77" s="1416"/>
      <c r="BH77" s="1416"/>
      <c r="BI77" s="1416"/>
      <c r="BJ77" s="1416"/>
      <c r="BK77" s="1416"/>
      <c r="BL77" s="1416"/>
      <c r="BM77" s="1416"/>
      <c r="BN77" s="1416"/>
      <c r="BO77" s="1416"/>
      <c r="BP77" s="1416"/>
      <c r="BQ77" s="1416"/>
      <c r="BR77" s="1416"/>
      <c r="BS77" s="1416"/>
      <c r="BT77" s="1416"/>
      <c r="BU77" s="1416"/>
      <c r="DA77" s="210"/>
      <c r="DB77" s="210"/>
      <c r="DC77" s="210"/>
      <c r="DD77" s="210"/>
    </row>
    <row r="78" spans="1:108" s="136" customFormat="1" ht="20.25" customHeight="1">
      <c r="A78" s="132"/>
      <c r="B78" s="1370"/>
      <c r="C78" s="1370"/>
      <c r="D78" s="553"/>
      <c r="E78" s="553"/>
      <c r="F78" s="553"/>
      <c r="G78" s="553"/>
      <c r="H78" s="553"/>
      <c r="I78" s="553"/>
      <c r="J78" s="553"/>
      <c r="K78" s="553"/>
      <c r="L78" s="553"/>
      <c r="M78" s="553"/>
      <c r="N78" s="553"/>
      <c r="O78" s="553"/>
      <c r="P78" s="553"/>
      <c r="Q78" s="553"/>
      <c r="R78" s="553"/>
      <c r="S78" s="553"/>
      <c r="T78" s="1422"/>
      <c r="U78" s="1422"/>
      <c r="V78" s="1422"/>
      <c r="W78" s="1422"/>
      <c r="X78" s="1422"/>
      <c r="Y78" s="1422"/>
      <c r="Z78" s="1422"/>
      <c r="AA78" s="1422"/>
      <c r="AB78" s="1422"/>
      <c r="AC78" s="1422"/>
      <c r="AD78" s="1422"/>
      <c r="AE78" s="1422"/>
      <c r="AF78" s="1422"/>
      <c r="AG78" s="1422"/>
      <c r="AH78" s="1422"/>
      <c r="AI78" s="1422"/>
      <c r="AJ78" s="1422"/>
      <c r="AK78" s="1422"/>
      <c r="AL78" s="1422"/>
      <c r="AM78" s="1422"/>
      <c r="AN78" s="1422"/>
      <c r="AO78" s="1422"/>
      <c r="AP78" s="1422"/>
      <c r="AQ78" s="1422"/>
      <c r="AR78" s="1422"/>
      <c r="AS78" s="1422"/>
      <c r="AT78" s="1420"/>
      <c r="AU78" s="1420"/>
      <c r="AV78" s="1420"/>
      <c r="AW78" s="1420"/>
      <c r="AX78" s="1420"/>
      <c r="AY78" s="1420"/>
      <c r="AZ78" s="1420"/>
      <c r="BA78" s="1420"/>
      <c r="BD78" s="1416"/>
      <c r="BE78" s="1416"/>
      <c r="BF78" s="1416"/>
      <c r="BG78" s="1416"/>
      <c r="BH78" s="1416"/>
      <c r="BI78" s="1416"/>
      <c r="BJ78" s="1416"/>
      <c r="BK78" s="1416"/>
      <c r="BL78" s="1416"/>
      <c r="BM78" s="1416"/>
      <c r="BN78" s="1416"/>
      <c r="BO78" s="1416"/>
      <c r="BP78" s="1416"/>
      <c r="BQ78" s="1416"/>
      <c r="BR78" s="1416"/>
      <c r="BS78" s="1416"/>
      <c r="BT78" s="1416"/>
      <c r="BU78" s="1416"/>
      <c r="DA78" s="210"/>
      <c r="DB78" s="210"/>
      <c r="DC78" s="210"/>
      <c r="DD78" s="210"/>
    </row>
    <row r="79" spans="1:108" s="136" customFormat="1" ht="20.25" customHeight="1">
      <c r="A79" s="132"/>
      <c r="B79" s="1370"/>
      <c r="C79" s="1370"/>
      <c r="D79" s="553"/>
      <c r="E79" s="553"/>
      <c r="F79" s="553"/>
      <c r="G79" s="553"/>
      <c r="H79" s="553"/>
      <c r="I79" s="553"/>
      <c r="J79" s="553"/>
      <c r="K79" s="553"/>
      <c r="L79" s="553"/>
      <c r="M79" s="553"/>
      <c r="N79" s="553"/>
      <c r="O79" s="553"/>
      <c r="P79" s="553"/>
      <c r="Q79" s="553"/>
      <c r="R79" s="553"/>
      <c r="S79" s="553"/>
      <c r="T79" s="1422"/>
      <c r="U79" s="1422"/>
      <c r="V79" s="1422"/>
      <c r="W79" s="1422"/>
      <c r="X79" s="1422"/>
      <c r="Y79" s="1422"/>
      <c r="Z79" s="1422"/>
      <c r="AA79" s="1422"/>
      <c r="AB79" s="1422"/>
      <c r="AC79" s="1422"/>
      <c r="AD79" s="1422"/>
      <c r="AE79" s="1422"/>
      <c r="AF79" s="1422"/>
      <c r="AG79" s="1422"/>
      <c r="AH79" s="1422"/>
      <c r="AI79" s="1422"/>
      <c r="AJ79" s="1422"/>
      <c r="AK79" s="1422"/>
      <c r="AL79" s="1422"/>
      <c r="AM79" s="1422"/>
      <c r="AN79" s="1422"/>
      <c r="AO79" s="1422"/>
      <c r="AP79" s="1422"/>
      <c r="AQ79" s="1422"/>
      <c r="AR79" s="1422"/>
      <c r="AS79" s="1422"/>
      <c r="AT79" s="1420"/>
      <c r="AU79" s="1420"/>
      <c r="AV79" s="1420"/>
      <c r="AW79" s="1420"/>
      <c r="AX79" s="1420"/>
      <c r="AY79" s="1420"/>
      <c r="AZ79" s="1420"/>
      <c r="BA79" s="1420"/>
      <c r="BD79" s="1416"/>
      <c r="BE79" s="1416"/>
      <c r="BF79" s="1416"/>
      <c r="BG79" s="1416"/>
      <c r="BH79" s="1416"/>
      <c r="BI79" s="1416"/>
      <c r="BJ79" s="1416"/>
      <c r="BK79" s="1416"/>
      <c r="BL79" s="1416"/>
      <c r="BM79" s="1416"/>
      <c r="BN79" s="1416"/>
      <c r="BO79" s="1416"/>
      <c r="BP79" s="1416"/>
      <c r="BQ79" s="1416"/>
      <c r="BR79" s="1416"/>
      <c r="BS79" s="1416"/>
      <c r="BT79" s="1416"/>
      <c r="BU79" s="1416"/>
      <c r="DA79" s="210"/>
      <c r="DB79" s="210"/>
      <c r="DC79" s="210"/>
      <c r="DD79" s="210"/>
    </row>
    <row r="80" spans="1:108" s="136" customFormat="1" ht="20.25" customHeight="1">
      <c r="A80" s="132"/>
      <c r="B80" s="1370"/>
      <c r="C80" s="1370"/>
      <c r="D80" s="499"/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499"/>
      <c r="AN80" s="499"/>
      <c r="AO80" s="499"/>
      <c r="AP80" s="499"/>
      <c r="AQ80" s="499"/>
      <c r="AR80" s="499"/>
      <c r="AS80" s="499"/>
      <c r="AT80" s="1097"/>
      <c r="AU80" s="1097"/>
      <c r="AV80" s="1097"/>
      <c r="AW80" s="1097"/>
      <c r="AX80" s="1097"/>
      <c r="AY80" s="1097"/>
      <c r="AZ80" s="1097"/>
      <c r="BA80" s="1097"/>
      <c r="BD80" s="1421"/>
      <c r="BE80" s="1421"/>
      <c r="BF80" s="1421"/>
      <c r="BG80" s="1421"/>
      <c r="BH80" s="1421"/>
      <c r="BI80" s="1421"/>
      <c r="BJ80" s="1421"/>
      <c r="BK80" s="1421"/>
      <c r="BL80" s="1421"/>
      <c r="BM80" s="1421"/>
      <c r="BN80" s="1421"/>
      <c r="BO80" s="1421"/>
      <c r="BP80" s="1421"/>
      <c r="BQ80" s="1421"/>
      <c r="BR80" s="1421"/>
      <c r="BS80" s="1421"/>
      <c r="BT80" s="1421"/>
      <c r="BU80" s="1421"/>
      <c r="DA80" s="210"/>
      <c r="DB80" s="210"/>
      <c r="DC80" s="210"/>
      <c r="DD80" s="210"/>
    </row>
    <row r="81" spans="1:108" s="136" customFormat="1" ht="20.25" customHeight="1">
      <c r="A81" s="132"/>
      <c r="B81" s="1370"/>
      <c r="C81" s="1370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499"/>
      <c r="AN81" s="499"/>
      <c r="AO81" s="499"/>
      <c r="AP81" s="499"/>
      <c r="AQ81" s="499"/>
      <c r="AR81" s="499"/>
      <c r="AS81" s="499"/>
      <c r="AT81" s="1097"/>
      <c r="AU81" s="1097"/>
      <c r="AV81" s="1097"/>
      <c r="AW81" s="1097"/>
      <c r="AX81" s="1097"/>
      <c r="AY81" s="1097"/>
      <c r="AZ81" s="1097"/>
      <c r="BA81" s="1097"/>
      <c r="BD81" s="1421"/>
      <c r="BE81" s="1421"/>
      <c r="BF81" s="1421"/>
      <c r="BG81" s="1421"/>
      <c r="BH81" s="1421"/>
      <c r="BI81" s="1421"/>
      <c r="BJ81" s="1421"/>
      <c r="BK81" s="1421"/>
      <c r="BL81" s="1421"/>
      <c r="BM81" s="1421"/>
      <c r="BN81" s="1421"/>
      <c r="BO81" s="1421"/>
      <c r="BP81" s="1421"/>
      <c r="BQ81" s="1421"/>
      <c r="BR81" s="1421"/>
      <c r="BS81" s="1421"/>
      <c r="BT81" s="1421"/>
      <c r="BU81" s="1421"/>
      <c r="DA81" s="210"/>
      <c r="DB81" s="210"/>
      <c r="DC81" s="210"/>
      <c r="DD81" s="210"/>
    </row>
    <row r="82" spans="1:108" s="136" customFormat="1" ht="20.25" customHeight="1">
      <c r="A82" s="132"/>
      <c r="B82" s="1370"/>
      <c r="C82" s="1370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499"/>
      <c r="Z82" s="499"/>
      <c r="AA82" s="499"/>
      <c r="AB82" s="499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499"/>
      <c r="AN82" s="499"/>
      <c r="AO82" s="499"/>
      <c r="AP82" s="499"/>
      <c r="AQ82" s="499"/>
      <c r="AR82" s="499"/>
      <c r="AS82" s="499"/>
      <c r="AT82" s="1097"/>
      <c r="AU82" s="1097"/>
      <c r="AV82" s="1097"/>
      <c r="AW82" s="1097"/>
      <c r="AX82" s="1097"/>
      <c r="AY82" s="1097"/>
      <c r="AZ82" s="1097"/>
      <c r="BA82" s="1097"/>
      <c r="BD82" s="1421"/>
      <c r="BE82" s="1421"/>
      <c r="BF82" s="1421"/>
      <c r="BG82" s="1421"/>
      <c r="BH82" s="1421"/>
      <c r="BI82" s="1421"/>
      <c r="BJ82" s="1421"/>
      <c r="BK82" s="1421"/>
      <c r="BL82" s="1421"/>
      <c r="BM82" s="1421"/>
      <c r="BN82" s="1421"/>
      <c r="BO82" s="1421"/>
      <c r="BP82" s="1421"/>
      <c r="BQ82" s="1421"/>
      <c r="BR82" s="1421"/>
      <c r="BS82" s="1421"/>
      <c r="BT82" s="1421"/>
      <c r="BU82" s="1421"/>
      <c r="DA82" s="210"/>
      <c r="DB82" s="210"/>
      <c r="DC82" s="210"/>
      <c r="DD82" s="210"/>
    </row>
    <row r="83" spans="1:108" s="136" customFormat="1" ht="20.25" customHeight="1">
      <c r="A83" s="132"/>
      <c r="B83" s="1370"/>
      <c r="C83" s="1370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1418"/>
      <c r="U83" s="1418"/>
      <c r="V83" s="1418"/>
      <c r="W83" s="1418"/>
      <c r="X83" s="1418"/>
      <c r="Y83" s="1418"/>
      <c r="Z83" s="1418"/>
      <c r="AA83" s="1418"/>
      <c r="AB83" s="1418"/>
      <c r="AC83" s="1418"/>
      <c r="AD83" s="1418"/>
      <c r="AE83" s="1418"/>
      <c r="AF83" s="1418"/>
      <c r="AG83" s="1418"/>
      <c r="AH83" s="1418"/>
      <c r="AI83" s="1418"/>
      <c r="AJ83" s="1418"/>
      <c r="AK83" s="1418"/>
      <c r="AL83" s="1418"/>
      <c r="AM83" s="1418"/>
      <c r="AN83" s="1419"/>
      <c r="AO83" s="1419"/>
      <c r="AP83" s="1419"/>
      <c r="AQ83" s="1419"/>
      <c r="AR83" s="1419"/>
      <c r="AS83" s="1419"/>
      <c r="AT83" s="1420"/>
      <c r="AU83" s="1420"/>
      <c r="AV83" s="1420"/>
      <c r="AW83" s="1420"/>
      <c r="AX83" s="1420"/>
      <c r="AY83" s="1420"/>
      <c r="AZ83" s="1420"/>
      <c r="BA83" s="1420"/>
      <c r="DA83" s="210"/>
      <c r="DB83" s="210"/>
      <c r="DC83" s="210"/>
      <c r="DD83" s="210"/>
    </row>
    <row r="84" spans="1:108" s="136" customFormat="1" ht="20.25" customHeight="1">
      <c r="A84" s="132"/>
      <c r="B84" s="1370"/>
      <c r="C84" s="1370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1418"/>
      <c r="U84" s="1418"/>
      <c r="V84" s="1418"/>
      <c r="W84" s="1418"/>
      <c r="X84" s="1418"/>
      <c r="Y84" s="1418"/>
      <c r="Z84" s="1418"/>
      <c r="AA84" s="1418"/>
      <c r="AB84" s="1418"/>
      <c r="AC84" s="1418"/>
      <c r="AD84" s="1418"/>
      <c r="AE84" s="1418"/>
      <c r="AF84" s="1418"/>
      <c r="AG84" s="1418"/>
      <c r="AH84" s="1418"/>
      <c r="AI84" s="1418"/>
      <c r="AJ84" s="1418"/>
      <c r="AK84" s="1418"/>
      <c r="AL84" s="1418"/>
      <c r="AM84" s="1418"/>
      <c r="AN84" s="1419"/>
      <c r="AO84" s="1419"/>
      <c r="AP84" s="1419"/>
      <c r="AQ84" s="1419"/>
      <c r="AR84" s="1419"/>
      <c r="AS84" s="1419"/>
      <c r="AT84" s="1420"/>
      <c r="AU84" s="1420"/>
      <c r="AV84" s="1420"/>
      <c r="AW84" s="1420"/>
      <c r="AX84" s="1420"/>
      <c r="AY84" s="1420"/>
      <c r="AZ84" s="1420"/>
      <c r="BA84" s="1420"/>
      <c r="BD84" s="1423"/>
      <c r="BE84" s="1423"/>
      <c r="BF84" s="1423"/>
      <c r="BG84" s="1423"/>
      <c r="BH84" s="1423"/>
      <c r="BI84" s="1423"/>
      <c r="BJ84" s="1423"/>
      <c r="BK84" s="1423"/>
      <c r="BL84" s="1423"/>
      <c r="BM84" s="1423"/>
      <c r="BN84" s="1423"/>
      <c r="BO84" s="1423"/>
      <c r="BP84" s="1423"/>
      <c r="BQ84" s="1423"/>
      <c r="BR84" s="1423"/>
      <c r="BS84" s="1423"/>
      <c r="BT84" s="1423"/>
      <c r="BU84" s="1423"/>
      <c r="DA84" s="210"/>
      <c r="DB84" s="210"/>
      <c r="DC84" s="210"/>
      <c r="DD84" s="210"/>
    </row>
    <row r="85" spans="1:108" s="136" customFormat="1" ht="20.25" customHeight="1">
      <c r="A85" s="132"/>
      <c r="B85" s="1370"/>
      <c r="C85" s="1370"/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1418"/>
      <c r="U85" s="1418"/>
      <c r="V85" s="1418"/>
      <c r="W85" s="1418"/>
      <c r="X85" s="1418"/>
      <c r="Y85" s="1418"/>
      <c r="Z85" s="1418"/>
      <c r="AA85" s="1418"/>
      <c r="AB85" s="1418"/>
      <c r="AC85" s="1418"/>
      <c r="AD85" s="1418"/>
      <c r="AE85" s="1418"/>
      <c r="AF85" s="1418"/>
      <c r="AG85" s="1418"/>
      <c r="AH85" s="1418"/>
      <c r="AI85" s="1418"/>
      <c r="AJ85" s="1418"/>
      <c r="AK85" s="1418"/>
      <c r="AL85" s="1418"/>
      <c r="AM85" s="1418"/>
      <c r="AN85" s="1419"/>
      <c r="AO85" s="1419"/>
      <c r="AP85" s="1419"/>
      <c r="AQ85" s="1419"/>
      <c r="AR85" s="1419"/>
      <c r="AS85" s="1419"/>
      <c r="AT85" s="1420"/>
      <c r="AU85" s="1420"/>
      <c r="AV85" s="1420"/>
      <c r="AW85" s="1420"/>
      <c r="AX85" s="1420"/>
      <c r="AY85" s="1420"/>
      <c r="AZ85" s="1420"/>
      <c r="BA85" s="1420"/>
      <c r="DA85" s="210"/>
      <c r="DB85" s="210"/>
      <c r="DC85" s="210"/>
      <c r="DD85" s="210"/>
    </row>
    <row r="86" spans="1:108" s="136" customFormat="1" ht="20.25" customHeight="1">
      <c r="A86" s="132"/>
      <c r="B86" s="1370"/>
      <c r="C86" s="1370"/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1418"/>
      <c r="U86" s="1418"/>
      <c r="V86" s="1418"/>
      <c r="W86" s="1418"/>
      <c r="X86" s="1418"/>
      <c r="Y86" s="1418"/>
      <c r="Z86" s="1418"/>
      <c r="AA86" s="1418"/>
      <c r="AB86" s="1418"/>
      <c r="AC86" s="1418"/>
      <c r="AD86" s="1418"/>
      <c r="AE86" s="1418"/>
      <c r="AF86" s="1418"/>
      <c r="AG86" s="1418"/>
      <c r="AH86" s="1418"/>
      <c r="AI86" s="1418"/>
      <c r="AJ86" s="1418"/>
      <c r="AK86" s="1418"/>
      <c r="AL86" s="1418"/>
      <c r="AM86" s="1418"/>
      <c r="AN86" s="1419"/>
      <c r="AO86" s="1419"/>
      <c r="AP86" s="1419"/>
      <c r="AQ86" s="1419"/>
      <c r="AR86" s="1419"/>
      <c r="AS86" s="1419"/>
      <c r="AT86" s="1420"/>
      <c r="AU86" s="1420"/>
      <c r="AV86" s="1420"/>
      <c r="AW86" s="1420"/>
      <c r="AX86" s="1420"/>
      <c r="AY86" s="1420"/>
      <c r="AZ86" s="1420"/>
      <c r="BA86" s="1420"/>
      <c r="BD86" s="1416"/>
      <c r="BE86" s="1416"/>
      <c r="BF86" s="1416"/>
      <c r="BG86" s="1416"/>
      <c r="BH86" s="1416"/>
      <c r="BI86" s="1416"/>
      <c r="BJ86" s="1416"/>
      <c r="BK86" s="1416"/>
      <c r="BL86" s="1416"/>
      <c r="BM86" s="1416"/>
      <c r="BN86" s="1416"/>
      <c r="BO86" s="1416"/>
      <c r="BP86" s="1416"/>
      <c r="BQ86" s="1416"/>
      <c r="BR86" s="1416"/>
      <c r="BS86" s="1416"/>
      <c r="BT86" s="1416"/>
      <c r="BU86" s="1416"/>
      <c r="DA86" s="210"/>
      <c r="DB86" s="210"/>
      <c r="DC86" s="210"/>
      <c r="DD86" s="210"/>
    </row>
    <row r="87" spans="1:108" s="136" customFormat="1" ht="20.25" customHeight="1">
      <c r="A87" s="132"/>
      <c r="B87" s="1370"/>
      <c r="C87" s="1370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1418"/>
      <c r="U87" s="1418"/>
      <c r="V87" s="1418"/>
      <c r="W87" s="1418"/>
      <c r="X87" s="1418"/>
      <c r="Y87" s="1418"/>
      <c r="Z87" s="1418"/>
      <c r="AA87" s="1418"/>
      <c r="AB87" s="1418"/>
      <c r="AC87" s="1418"/>
      <c r="AD87" s="1418"/>
      <c r="AE87" s="1418"/>
      <c r="AF87" s="1418"/>
      <c r="AG87" s="1418"/>
      <c r="AH87" s="1418"/>
      <c r="AI87" s="1418"/>
      <c r="AJ87" s="1418"/>
      <c r="AK87" s="1418"/>
      <c r="AL87" s="1418"/>
      <c r="AM87" s="1418"/>
      <c r="AN87" s="1419"/>
      <c r="AO87" s="1419"/>
      <c r="AP87" s="1419"/>
      <c r="AQ87" s="1419"/>
      <c r="AR87" s="1419"/>
      <c r="AS87" s="1419"/>
      <c r="AT87" s="1420"/>
      <c r="AU87" s="1420"/>
      <c r="AV87" s="1420"/>
      <c r="AW87" s="1420"/>
      <c r="AX87" s="1420"/>
      <c r="AY87" s="1420"/>
      <c r="AZ87" s="1420"/>
      <c r="BA87" s="1420"/>
      <c r="BD87" s="1416"/>
      <c r="BE87" s="1416"/>
      <c r="BF87" s="1416"/>
      <c r="BG87" s="1416"/>
      <c r="BH87" s="1416"/>
      <c r="BI87" s="1416"/>
      <c r="BJ87" s="1416"/>
      <c r="BK87" s="1416"/>
      <c r="BL87" s="1416"/>
      <c r="BM87" s="1416"/>
      <c r="BN87" s="1416"/>
      <c r="BO87" s="1416"/>
      <c r="BP87" s="1416"/>
      <c r="BQ87" s="1416"/>
      <c r="BR87" s="1416"/>
      <c r="BS87" s="1416"/>
      <c r="BT87" s="1416"/>
      <c r="BU87" s="1416"/>
      <c r="DA87" s="210"/>
      <c r="DB87" s="210"/>
      <c r="DC87" s="210"/>
      <c r="DD87" s="210"/>
    </row>
    <row r="88" spans="1:108" s="136" customFormat="1" ht="20.25" customHeight="1">
      <c r="A88" s="132"/>
      <c r="B88" s="1370"/>
      <c r="C88" s="1370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1418"/>
      <c r="U88" s="1418"/>
      <c r="V88" s="1418"/>
      <c r="W88" s="1418"/>
      <c r="X88" s="1418"/>
      <c r="Y88" s="1418"/>
      <c r="Z88" s="1418"/>
      <c r="AA88" s="1418"/>
      <c r="AB88" s="1418"/>
      <c r="AC88" s="1418"/>
      <c r="AD88" s="1418"/>
      <c r="AE88" s="1418"/>
      <c r="AF88" s="1418"/>
      <c r="AG88" s="1418"/>
      <c r="AH88" s="1418"/>
      <c r="AI88" s="1418"/>
      <c r="AJ88" s="1418"/>
      <c r="AK88" s="1418"/>
      <c r="AL88" s="1418"/>
      <c r="AM88" s="1418"/>
      <c r="AN88" s="1419"/>
      <c r="AO88" s="1419"/>
      <c r="AP88" s="1419"/>
      <c r="AQ88" s="1419"/>
      <c r="AR88" s="1419"/>
      <c r="AS88" s="1419"/>
      <c r="AT88" s="1420"/>
      <c r="AU88" s="1420"/>
      <c r="AV88" s="1420"/>
      <c r="AW88" s="1420"/>
      <c r="AX88" s="1420"/>
      <c r="AY88" s="1420"/>
      <c r="AZ88" s="1420"/>
      <c r="BA88" s="1420"/>
      <c r="BB88" s="134"/>
      <c r="BC88" s="134"/>
      <c r="BD88" s="1416"/>
      <c r="BE88" s="1416"/>
      <c r="BF88" s="1416"/>
      <c r="BG88" s="1416"/>
      <c r="BH88" s="1416"/>
      <c r="BI88" s="1416"/>
      <c r="BJ88" s="1416"/>
      <c r="BK88" s="1416"/>
      <c r="BL88" s="1416"/>
      <c r="BM88" s="1416"/>
      <c r="BN88" s="1416"/>
      <c r="BO88" s="1416"/>
      <c r="BP88" s="1416"/>
      <c r="BQ88" s="1416"/>
      <c r="BR88" s="1416"/>
      <c r="BS88" s="1416"/>
      <c r="BT88" s="1416"/>
      <c r="BU88" s="1416"/>
      <c r="DA88" s="210"/>
      <c r="DB88" s="210"/>
      <c r="DC88" s="210"/>
      <c r="DD88" s="210"/>
    </row>
    <row r="89" spans="1:108" s="136" customFormat="1" ht="20.25" customHeight="1">
      <c r="A89" s="132"/>
      <c r="B89" s="1370"/>
      <c r="C89" s="1370"/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3"/>
      <c r="P89" s="553"/>
      <c r="Q89" s="553"/>
      <c r="R89" s="553"/>
      <c r="S89" s="553"/>
      <c r="T89" s="1422"/>
      <c r="U89" s="1422"/>
      <c r="V89" s="1422"/>
      <c r="W89" s="1422"/>
      <c r="X89" s="1422"/>
      <c r="Y89" s="1422"/>
      <c r="Z89" s="1422"/>
      <c r="AA89" s="1422"/>
      <c r="AB89" s="1422"/>
      <c r="AC89" s="1422"/>
      <c r="AD89" s="1422"/>
      <c r="AE89" s="1422"/>
      <c r="AF89" s="1422"/>
      <c r="AG89" s="1422"/>
      <c r="AH89" s="1422"/>
      <c r="AI89" s="1422"/>
      <c r="AJ89" s="1422"/>
      <c r="AK89" s="1422"/>
      <c r="AL89" s="1422"/>
      <c r="AM89" s="1422"/>
      <c r="AN89" s="1422"/>
      <c r="AO89" s="1422"/>
      <c r="AP89" s="1422"/>
      <c r="AQ89" s="1422"/>
      <c r="AR89" s="1422"/>
      <c r="AS89" s="1422"/>
      <c r="AT89" s="1420"/>
      <c r="AU89" s="1420"/>
      <c r="AV89" s="1420"/>
      <c r="AW89" s="1420"/>
      <c r="AX89" s="1420"/>
      <c r="AY89" s="1420"/>
      <c r="AZ89" s="1420"/>
      <c r="BA89" s="1420"/>
      <c r="BB89" s="134"/>
      <c r="BC89" s="134"/>
      <c r="BD89" s="1421"/>
      <c r="BE89" s="1421"/>
      <c r="BF89" s="1421"/>
      <c r="BG89" s="1421"/>
      <c r="BH89" s="1421"/>
      <c r="BI89" s="1421"/>
      <c r="BJ89" s="1421"/>
      <c r="BK89" s="1421"/>
      <c r="BL89" s="1421"/>
      <c r="BM89" s="1421"/>
      <c r="BN89" s="1421"/>
      <c r="BO89" s="1421"/>
      <c r="BP89" s="1421"/>
      <c r="BQ89" s="1421"/>
      <c r="BR89" s="1421"/>
      <c r="BS89" s="1421"/>
      <c r="BT89" s="1421"/>
      <c r="BU89" s="1421"/>
      <c r="DA89" s="210"/>
      <c r="DB89" s="210"/>
      <c r="DC89" s="210"/>
      <c r="DD89" s="210"/>
    </row>
    <row r="90" spans="1:108" s="136" customFormat="1" ht="20.25" customHeight="1">
      <c r="A90" s="132"/>
      <c r="B90" s="1370"/>
      <c r="C90" s="1370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1422"/>
      <c r="U90" s="1422"/>
      <c r="V90" s="1422"/>
      <c r="W90" s="1422"/>
      <c r="X90" s="1422"/>
      <c r="Y90" s="1422"/>
      <c r="Z90" s="1422"/>
      <c r="AA90" s="1422"/>
      <c r="AB90" s="1422"/>
      <c r="AC90" s="1422"/>
      <c r="AD90" s="1422"/>
      <c r="AE90" s="1422"/>
      <c r="AF90" s="1422"/>
      <c r="AG90" s="1422"/>
      <c r="AH90" s="1422"/>
      <c r="AI90" s="1422"/>
      <c r="AJ90" s="1422"/>
      <c r="AK90" s="1422"/>
      <c r="AL90" s="1422"/>
      <c r="AM90" s="1422"/>
      <c r="AN90" s="1422"/>
      <c r="AO90" s="1422"/>
      <c r="AP90" s="1422"/>
      <c r="AQ90" s="1422"/>
      <c r="AR90" s="1422"/>
      <c r="AS90" s="1422"/>
      <c r="AT90" s="1420"/>
      <c r="AU90" s="1420"/>
      <c r="AV90" s="1420"/>
      <c r="AW90" s="1420"/>
      <c r="AX90" s="1420"/>
      <c r="AY90" s="1420"/>
      <c r="AZ90" s="1420"/>
      <c r="BA90" s="1420"/>
      <c r="BB90" s="134"/>
      <c r="BC90" s="134"/>
      <c r="BD90" s="1421"/>
      <c r="BE90" s="1421"/>
      <c r="BF90" s="1421"/>
      <c r="BG90" s="1421"/>
      <c r="BH90" s="1421"/>
      <c r="BI90" s="1421"/>
      <c r="BJ90" s="1421"/>
      <c r="BK90" s="1421"/>
      <c r="BL90" s="1421"/>
      <c r="BM90" s="1421"/>
      <c r="BN90" s="1421"/>
      <c r="BO90" s="1421"/>
      <c r="BP90" s="1421"/>
      <c r="BQ90" s="1421"/>
      <c r="BR90" s="1421"/>
      <c r="BS90" s="1421"/>
      <c r="BT90" s="1421"/>
      <c r="BU90" s="1421"/>
      <c r="DA90" s="210"/>
      <c r="DB90" s="210"/>
      <c r="DC90" s="210"/>
      <c r="DD90" s="210"/>
    </row>
    <row r="91" spans="1:108" s="136" customFormat="1" ht="20.25" customHeight="1">
      <c r="A91" s="132"/>
      <c r="B91" s="1370"/>
      <c r="C91" s="1370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3"/>
      <c r="P91" s="553"/>
      <c r="Q91" s="553"/>
      <c r="R91" s="553"/>
      <c r="S91" s="553"/>
      <c r="T91" s="1422"/>
      <c r="U91" s="1422"/>
      <c r="V91" s="1422"/>
      <c r="W91" s="1422"/>
      <c r="X91" s="1422"/>
      <c r="Y91" s="1422"/>
      <c r="Z91" s="1422"/>
      <c r="AA91" s="1422"/>
      <c r="AB91" s="1422"/>
      <c r="AC91" s="1422"/>
      <c r="AD91" s="1422"/>
      <c r="AE91" s="1422"/>
      <c r="AF91" s="1422"/>
      <c r="AG91" s="1422"/>
      <c r="AH91" s="1422"/>
      <c r="AI91" s="1422"/>
      <c r="AJ91" s="1422"/>
      <c r="AK91" s="1422"/>
      <c r="AL91" s="1422"/>
      <c r="AM91" s="1422"/>
      <c r="AN91" s="1422"/>
      <c r="AO91" s="1422"/>
      <c r="AP91" s="1422"/>
      <c r="AQ91" s="1422"/>
      <c r="AR91" s="1422"/>
      <c r="AS91" s="1422"/>
      <c r="AT91" s="1420"/>
      <c r="AU91" s="1420"/>
      <c r="AV91" s="1420"/>
      <c r="AW91" s="1420"/>
      <c r="AX91" s="1420"/>
      <c r="AY91" s="1420"/>
      <c r="AZ91" s="1420"/>
      <c r="BA91" s="1420"/>
      <c r="BB91" s="134"/>
      <c r="BC91" s="134"/>
      <c r="BD91" s="1421"/>
      <c r="BE91" s="1421"/>
      <c r="BF91" s="1421"/>
      <c r="BG91" s="1421"/>
      <c r="BH91" s="1421"/>
      <c r="BI91" s="1421"/>
      <c r="BJ91" s="1421"/>
      <c r="BK91" s="1421"/>
      <c r="BL91" s="1421"/>
      <c r="BM91" s="1421"/>
      <c r="BN91" s="1421"/>
      <c r="BO91" s="1421"/>
      <c r="BP91" s="1421"/>
      <c r="BQ91" s="1421"/>
      <c r="BR91" s="1421"/>
      <c r="BS91" s="1421"/>
      <c r="BT91" s="1421"/>
      <c r="BU91" s="1421"/>
      <c r="DA91" s="210"/>
      <c r="DB91" s="210"/>
      <c r="DC91" s="210"/>
      <c r="DD91" s="210"/>
    </row>
    <row r="92" spans="1:108" s="136" customFormat="1" ht="20.25" customHeight="1">
      <c r="A92" s="132"/>
      <c r="B92" s="203"/>
      <c r="C92" s="204"/>
      <c r="D92" s="148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424"/>
      <c r="BE92" s="1424"/>
      <c r="BF92" s="1424"/>
      <c r="BG92" s="1424"/>
      <c r="BH92" s="134"/>
      <c r="BI92" s="134"/>
      <c r="BJ92" s="134"/>
      <c r="DA92" s="210"/>
      <c r="DB92" s="210"/>
      <c r="DC92" s="210"/>
      <c r="DD92" s="210"/>
    </row>
    <row r="93" spans="1:108" s="136" customFormat="1" ht="20.25" customHeight="1">
      <c r="A93" s="132"/>
      <c r="B93" s="1370"/>
      <c r="C93" s="1370"/>
      <c r="D93" s="1425"/>
      <c r="E93" s="1425"/>
      <c r="F93" s="1425"/>
      <c r="G93" s="1425"/>
      <c r="H93" s="1425"/>
      <c r="I93" s="1425"/>
      <c r="J93" s="1425"/>
      <c r="K93" s="1425"/>
      <c r="L93" s="1425"/>
      <c r="M93" s="1425"/>
      <c r="N93" s="1425"/>
      <c r="O93" s="1425"/>
      <c r="P93" s="1425"/>
      <c r="Q93" s="1425"/>
      <c r="R93" s="1425"/>
      <c r="S93" s="1425"/>
      <c r="T93" s="1425"/>
      <c r="U93" s="1425"/>
      <c r="V93" s="1425"/>
      <c r="W93" s="1425"/>
      <c r="X93" s="1425"/>
      <c r="Y93" s="1425"/>
      <c r="Z93" s="1425"/>
      <c r="AA93" s="1425"/>
      <c r="AB93" s="1425"/>
      <c r="AC93" s="1425"/>
      <c r="AD93" s="1425"/>
      <c r="AE93" s="1425"/>
      <c r="AF93" s="1425"/>
      <c r="AG93" s="1425"/>
      <c r="AH93" s="1425"/>
      <c r="AI93" s="1425"/>
      <c r="AJ93" s="1425"/>
      <c r="AK93" s="1425"/>
      <c r="AL93" s="1425"/>
      <c r="AM93" s="1425"/>
      <c r="AN93" s="1425"/>
      <c r="AO93" s="1425"/>
      <c r="AP93" s="1425"/>
      <c r="AQ93" s="1425"/>
      <c r="AR93" s="1425"/>
      <c r="AS93" s="1425"/>
      <c r="AT93" s="1425"/>
      <c r="AU93" s="1425"/>
      <c r="AV93" s="1425"/>
      <c r="AW93" s="1425"/>
      <c r="AX93" s="1425"/>
      <c r="AY93" s="1425"/>
      <c r="AZ93" s="1425"/>
      <c r="BA93" s="1425"/>
      <c r="BB93" s="1425"/>
      <c r="BC93" s="1425"/>
      <c r="BD93" s="1426"/>
      <c r="BE93" s="1426"/>
      <c r="BF93" s="1426"/>
      <c r="BG93" s="1426"/>
      <c r="BH93" s="1426"/>
      <c r="BI93" s="1426"/>
      <c r="BJ93" s="1426"/>
      <c r="BK93" s="1426"/>
      <c r="BL93" s="1426"/>
      <c r="BM93" s="1426"/>
      <c r="BN93" s="1426"/>
      <c r="BO93" s="1426"/>
      <c r="BP93" s="1426"/>
      <c r="BQ93" s="1426"/>
      <c r="BR93" s="1426"/>
      <c r="BS93" s="1426"/>
      <c r="BT93" s="1426"/>
      <c r="BU93" s="1426"/>
      <c r="DA93" s="210"/>
      <c r="DB93" s="210"/>
      <c r="DC93" s="210"/>
      <c r="DD93" s="210"/>
    </row>
    <row r="94" spans="1:108" s="136" customFormat="1" ht="20.25" customHeight="1">
      <c r="A94" s="132"/>
      <c r="B94" s="1370"/>
      <c r="C94" s="1370"/>
      <c r="D94" s="1425"/>
      <c r="E94" s="1425"/>
      <c r="F94" s="1425"/>
      <c r="G94" s="1425"/>
      <c r="H94" s="1425"/>
      <c r="I94" s="1425"/>
      <c r="J94" s="1425"/>
      <c r="K94" s="1425"/>
      <c r="L94" s="1425"/>
      <c r="M94" s="1425"/>
      <c r="N94" s="1425"/>
      <c r="O94" s="1425"/>
      <c r="P94" s="1425"/>
      <c r="Q94" s="1425"/>
      <c r="R94" s="1425"/>
      <c r="S94" s="1425"/>
      <c r="T94" s="1425"/>
      <c r="U94" s="1425"/>
      <c r="V94" s="1425"/>
      <c r="W94" s="1425"/>
      <c r="X94" s="1425"/>
      <c r="Y94" s="1425"/>
      <c r="Z94" s="1425"/>
      <c r="AA94" s="1425"/>
      <c r="AB94" s="1425"/>
      <c r="AC94" s="1425"/>
      <c r="AD94" s="1425"/>
      <c r="AE94" s="1425"/>
      <c r="AF94" s="1425"/>
      <c r="AG94" s="1425"/>
      <c r="AH94" s="1425"/>
      <c r="AI94" s="1425"/>
      <c r="AJ94" s="1425"/>
      <c r="AK94" s="1425"/>
      <c r="AL94" s="1425"/>
      <c r="AM94" s="1425"/>
      <c r="AN94" s="1425"/>
      <c r="AO94" s="1425"/>
      <c r="AP94" s="1425"/>
      <c r="AQ94" s="1425"/>
      <c r="AR94" s="1425"/>
      <c r="AS94" s="1425"/>
      <c r="AT94" s="1425"/>
      <c r="AU94" s="1425"/>
      <c r="AV94" s="1425"/>
      <c r="AW94" s="1425"/>
      <c r="AX94" s="1425"/>
      <c r="AY94" s="1425"/>
      <c r="AZ94" s="1425"/>
      <c r="BA94" s="1425"/>
      <c r="BB94" s="1425"/>
      <c r="BC94" s="1425"/>
      <c r="BD94" s="1426"/>
      <c r="BE94" s="1426"/>
      <c r="BF94" s="1426"/>
      <c r="BG94" s="1426"/>
      <c r="BH94" s="1426"/>
      <c r="BI94" s="1426"/>
      <c r="BJ94" s="1426"/>
      <c r="BK94" s="1426"/>
      <c r="BL94" s="1426"/>
      <c r="BM94" s="1426"/>
      <c r="BN94" s="1426"/>
      <c r="BO94" s="1426"/>
      <c r="BP94" s="1426"/>
      <c r="BQ94" s="1426"/>
      <c r="BR94" s="1426"/>
      <c r="BS94" s="1426"/>
      <c r="BT94" s="1426"/>
      <c r="BU94" s="1426"/>
      <c r="DA94" s="210"/>
      <c r="DB94" s="210"/>
      <c r="DC94" s="210"/>
      <c r="DD94" s="210"/>
    </row>
    <row r="95" spans="1:108" s="136" customFormat="1" ht="20.25" customHeight="1">
      <c r="A95" s="132"/>
      <c r="B95" s="1370"/>
      <c r="C95" s="1370"/>
      <c r="D95" s="1425"/>
      <c r="E95" s="1425"/>
      <c r="F95" s="1425"/>
      <c r="G95" s="1425"/>
      <c r="H95" s="1425"/>
      <c r="I95" s="1425"/>
      <c r="J95" s="1425"/>
      <c r="K95" s="1425"/>
      <c r="L95" s="1425"/>
      <c r="M95" s="1425"/>
      <c r="N95" s="1425"/>
      <c r="O95" s="1425"/>
      <c r="P95" s="1425"/>
      <c r="Q95" s="1425"/>
      <c r="R95" s="1425"/>
      <c r="S95" s="1425"/>
      <c r="T95" s="1425"/>
      <c r="U95" s="1425"/>
      <c r="V95" s="1425"/>
      <c r="W95" s="1425"/>
      <c r="X95" s="1425"/>
      <c r="Y95" s="1425"/>
      <c r="Z95" s="1425"/>
      <c r="AA95" s="1425"/>
      <c r="AB95" s="1425"/>
      <c r="AC95" s="1425"/>
      <c r="AD95" s="1425"/>
      <c r="AE95" s="1425"/>
      <c r="AF95" s="1425"/>
      <c r="AG95" s="1425"/>
      <c r="AH95" s="1425"/>
      <c r="AI95" s="1425"/>
      <c r="AJ95" s="1425"/>
      <c r="AK95" s="1425"/>
      <c r="AL95" s="1425"/>
      <c r="AM95" s="1425"/>
      <c r="AN95" s="1425"/>
      <c r="AO95" s="1425"/>
      <c r="AP95" s="1425"/>
      <c r="AQ95" s="1425"/>
      <c r="AR95" s="1425"/>
      <c r="AS95" s="1425"/>
      <c r="AT95" s="1425"/>
      <c r="AU95" s="1425"/>
      <c r="AV95" s="1425"/>
      <c r="AW95" s="1425"/>
      <c r="AX95" s="1425"/>
      <c r="AY95" s="1425"/>
      <c r="AZ95" s="1425"/>
      <c r="BA95" s="1425"/>
      <c r="BB95" s="1425"/>
      <c r="BC95" s="1425"/>
      <c r="BD95" s="1426"/>
      <c r="BE95" s="1426"/>
      <c r="BF95" s="1426"/>
      <c r="BG95" s="1426"/>
      <c r="BH95" s="1426"/>
      <c r="BI95" s="1426"/>
      <c r="BJ95" s="1426"/>
      <c r="BK95" s="1426"/>
      <c r="BL95" s="1426"/>
      <c r="BM95" s="1426"/>
      <c r="BN95" s="1426"/>
      <c r="BO95" s="1426"/>
      <c r="BP95" s="1426"/>
      <c r="BQ95" s="1426"/>
      <c r="BR95" s="1426"/>
      <c r="BS95" s="1426"/>
      <c r="BT95" s="1426"/>
      <c r="BU95" s="1426"/>
      <c r="DA95" s="210"/>
      <c r="DB95" s="210"/>
      <c r="DC95" s="210"/>
      <c r="DD95" s="210"/>
    </row>
    <row r="96" spans="1:108" s="136" customFormat="1" ht="20.25" customHeight="1">
      <c r="A96" s="132"/>
      <c r="B96" s="1370"/>
      <c r="C96" s="1370"/>
      <c r="D96" s="1427"/>
      <c r="E96" s="1427"/>
      <c r="F96" s="1427"/>
      <c r="G96" s="1427"/>
      <c r="H96" s="1427"/>
      <c r="I96" s="1427"/>
      <c r="J96" s="1427"/>
      <c r="K96" s="1427"/>
      <c r="L96" s="1427"/>
      <c r="M96" s="1427"/>
      <c r="N96" s="1427"/>
      <c r="O96" s="1427"/>
      <c r="P96" s="1427"/>
      <c r="Q96" s="1427"/>
      <c r="R96" s="1427"/>
      <c r="S96" s="1427"/>
      <c r="T96" s="1427"/>
      <c r="U96" s="1427"/>
      <c r="V96" s="1427"/>
      <c r="W96" s="1427"/>
      <c r="X96" s="1427"/>
      <c r="Y96" s="1427"/>
      <c r="Z96" s="1427"/>
      <c r="AA96" s="1427"/>
      <c r="AB96" s="1427"/>
      <c r="AC96" s="1427"/>
      <c r="AD96" s="1427"/>
      <c r="AE96" s="1427"/>
      <c r="AF96" s="1427"/>
      <c r="AG96" s="1427"/>
      <c r="AH96" s="1427"/>
      <c r="AI96" s="1427"/>
      <c r="AJ96" s="1427"/>
      <c r="AK96" s="1427"/>
      <c r="AL96" s="1427"/>
      <c r="AM96" s="1427"/>
      <c r="AN96" s="1427"/>
      <c r="AO96" s="1427"/>
      <c r="AP96" s="1427"/>
      <c r="AQ96" s="1427"/>
      <c r="AR96" s="1427"/>
      <c r="AS96" s="1427"/>
      <c r="AT96" s="1427"/>
      <c r="AU96" s="1427"/>
      <c r="AV96" s="1427"/>
      <c r="AW96" s="1427"/>
      <c r="AX96" s="1427"/>
      <c r="AY96" s="1427"/>
      <c r="AZ96" s="1427"/>
      <c r="BA96" s="1427"/>
      <c r="BB96" s="1427"/>
      <c r="BC96" s="1427"/>
      <c r="BD96" s="1427"/>
      <c r="BE96" s="1427"/>
      <c r="BF96" s="1427"/>
      <c r="BG96" s="1427"/>
      <c r="BH96" s="1427"/>
      <c r="BI96" s="1427"/>
      <c r="BJ96" s="1427"/>
      <c r="BK96" s="1427"/>
      <c r="BL96" s="1427"/>
      <c r="BM96" s="1427"/>
      <c r="BN96" s="1427"/>
      <c r="BO96" s="1427"/>
      <c r="BP96" s="1427"/>
      <c r="BQ96" s="1427"/>
      <c r="BR96" s="1427"/>
      <c r="BS96" s="1427"/>
      <c r="BT96" s="1427"/>
      <c r="BU96" s="1427"/>
      <c r="DA96" s="210"/>
      <c r="DB96" s="210"/>
      <c r="DC96" s="210"/>
      <c r="DD96" s="210"/>
    </row>
    <row r="97" spans="1:108" s="136" customFormat="1" ht="20.25" customHeight="1">
      <c r="A97" s="132"/>
      <c r="B97" s="1370"/>
      <c r="C97" s="1370"/>
      <c r="D97" s="1427"/>
      <c r="E97" s="1427"/>
      <c r="F97" s="1427"/>
      <c r="G97" s="1427"/>
      <c r="H97" s="1427"/>
      <c r="I97" s="1427"/>
      <c r="J97" s="1427"/>
      <c r="K97" s="1427"/>
      <c r="L97" s="1427"/>
      <c r="M97" s="1427"/>
      <c r="N97" s="1427"/>
      <c r="O97" s="1427"/>
      <c r="P97" s="1427"/>
      <c r="Q97" s="1427"/>
      <c r="R97" s="1427"/>
      <c r="S97" s="1427"/>
      <c r="T97" s="1427"/>
      <c r="U97" s="1427"/>
      <c r="V97" s="1427"/>
      <c r="W97" s="1427"/>
      <c r="X97" s="1427"/>
      <c r="Y97" s="1427"/>
      <c r="Z97" s="1427"/>
      <c r="AA97" s="1427"/>
      <c r="AB97" s="1427"/>
      <c r="AC97" s="1427"/>
      <c r="AD97" s="1427"/>
      <c r="AE97" s="1427"/>
      <c r="AF97" s="1427"/>
      <c r="AG97" s="1427"/>
      <c r="AH97" s="1427"/>
      <c r="AI97" s="1427"/>
      <c r="AJ97" s="1427"/>
      <c r="AK97" s="1427"/>
      <c r="AL97" s="1427"/>
      <c r="AM97" s="1427"/>
      <c r="AN97" s="1427"/>
      <c r="AO97" s="1427"/>
      <c r="AP97" s="1427"/>
      <c r="AQ97" s="1427"/>
      <c r="AR97" s="1427"/>
      <c r="AS97" s="1427"/>
      <c r="AT97" s="1427"/>
      <c r="AU97" s="1427"/>
      <c r="AV97" s="1427"/>
      <c r="AW97" s="1427"/>
      <c r="AX97" s="1427"/>
      <c r="AY97" s="1427"/>
      <c r="AZ97" s="1427"/>
      <c r="BA97" s="1427"/>
      <c r="BB97" s="1427"/>
      <c r="BC97" s="1427"/>
      <c r="BD97" s="1427"/>
      <c r="BE97" s="1427"/>
      <c r="BF97" s="1427"/>
      <c r="BG97" s="1427"/>
      <c r="BH97" s="1427"/>
      <c r="BI97" s="1427"/>
      <c r="BJ97" s="1427"/>
      <c r="BK97" s="1427"/>
      <c r="BL97" s="1427"/>
      <c r="BM97" s="1427"/>
      <c r="BN97" s="1427"/>
      <c r="BO97" s="1427"/>
      <c r="BP97" s="1427"/>
      <c r="BQ97" s="1427"/>
      <c r="BR97" s="1427"/>
      <c r="BS97" s="1427"/>
      <c r="BT97" s="1427"/>
      <c r="BU97" s="1427"/>
      <c r="DA97" s="210"/>
      <c r="DB97" s="210"/>
      <c r="DC97" s="210"/>
      <c r="DD97" s="210"/>
    </row>
    <row r="98" spans="1:108" s="136" customFormat="1" ht="20.25" customHeight="1">
      <c r="A98" s="132"/>
      <c r="B98" s="1370"/>
      <c r="C98" s="1370"/>
      <c r="D98" s="1427"/>
      <c r="E98" s="1427"/>
      <c r="F98" s="1427"/>
      <c r="G98" s="1427"/>
      <c r="H98" s="1427"/>
      <c r="I98" s="1427"/>
      <c r="J98" s="1427"/>
      <c r="K98" s="1427"/>
      <c r="L98" s="1427"/>
      <c r="M98" s="1427"/>
      <c r="N98" s="1427"/>
      <c r="O98" s="1427"/>
      <c r="P98" s="1427"/>
      <c r="Q98" s="1427"/>
      <c r="R98" s="1427"/>
      <c r="S98" s="1427"/>
      <c r="T98" s="1427"/>
      <c r="U98" s="1427"/>
      <c r="V98" s="1427"/>
      <c r="W98" s="1427"/>
      <c r="X98" s="1427"/>
      <c r="Y98" s="1427"/>
      <c r="Z98" s="1427"/>
      <c r="AA98" s="1427"/>
      <c r="AB98" s="1427"/>
      <c r="AC98" s="1427"/>
      <c r="AD98" s="1427"/>
      <c r="AE98" s="1427"/>
      <c r="AF98" s="1427"/>
      <c r="AG98" s="1427"/>
      <c r="AH98" s="1427"/>
      <c r="AI98" s="1427"/>
      <c r="AJ98" s="1427"/>
      <c r="AK98" s="1427"/>
      <c r="AL98" s="1427"/>
      <c r="AM98" s="1427"/>
      <c r="AN98" s="1427"/>
      <c r="AO98" s="1427"/>
      <c r="AP98" s="1427"/>
      <c r="AQ98" s="1427"/>
      <c r="AR98" s="1427"/>
      <c r="AS98" s="1427"/>
      <c r="AT98" s="1427"/>
      <c r="AU98" s="1427"/>
      <c r="AV98" s="1427"/>
      <c r="AW98" s="1427"/>
      <c r="AX98" s="1427"/>
      <c r="AY98" s="1427"/>
      <c r="AZ98" s="1427"/>
      <c r="BA98" s="1427"/>
      <c r="BB98" s="1427"/>
      <c r="BC98" s="1427"/>
      <c r="BD98" s="1427"/>
      <c r="BE98" s="1427"/>
      <c r="BF98" s="1427"/>
      <c r="BG98" s="1427"/>
      <c r="BH98" s="1427"/>
      <c r="BI98" s="1427"/>
      <c r="BJ98" s="1427"/>
      <c r="BK98" s="1427"/>
      <c r="BL98" s="1427"/>
      <c r="BM98" s="1427"/>
      <c r="BN98" s="1427"/>
      <c r="BO98" s="1427"/>
      <c r="BP98" s="1427"/>
      <c r="BQ98" s="1427"/>
      <c r="BR98" s="1427"/>
      <c r="BS98" s="1427"/>
      <c r="BT98" s="1427"/>
      <c r="BU98" s="1427"/>
      <c r="DA98" s="210"/>
      <c r="DB98" s="210"/>
      <c r="DC98" s="210"/>
      <c r="DD98" s="210"/>
    </row>
    <row r="99" spans="1:108" s="137" customFormat="1" ht="20.25" customHeight="1">
      <c r="A99" s="132"/>
      <c r="B99" s="203"/>
      <c r="C99" s="204"/>
      <c r="D99" s="148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424"/>
      <c r="BE99" s="1424"/>
      <c r="BF99" s="1424"/>
      <c r="BG99" s="1424"/>
      <c r="BH99" s="134"/>
      <c r="BI99" s="134"/>
      <c r="BJ99" s="134"/>
      <c r="BK99" s="136"/>
      <c r="DA99" s="215"/>
      <c r="DB99" s="215"/>
      <c r="DC99" s="215"/>
      <c r="DD99" s="215"/>
    </row>
    <row r="100" spans="1:108" s="127" customFormat="1" ht="20.25" customHeight="1">
      <c r="A100" s="116"/>
      <c r="B100" s="216"/>
      <c r="C100" s="185"/>
      <c r="D100" s="138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808"/>
      <c r="BE100" s="808"/>
      <c r="BF100" s="808"/>
      <c r="BG100" s="808"/>
      <c r="BH100" s="126"/>
      <c r="BI100" s="126"/>
      <c r="BJ100" s="126"/>
      <c r="BK100" s="128"/>
      <c r="DA100" s="217"/>
      <c r="DB100" s="217"/>
      <c r="DC100" s="217"/>
      <c r="DD100" s="217"/>
    </row>
    <row r="101" spans="2:108" s="124" customFormat="1" ht="20.25" customHeight="1">
      <c r="B101" s="216"/>
      <c r="C101" s="216"/>
      <c r="DA101" s="218"/>
      <c r="DB101" s="218"/>
      <c r="DC101" s="218"/>
      <c r="DD101" s="218"/>
    </row>
    <row r="102" spans="2:108" s="124" customFormat="1" ht="20.25" customHeight="1">
      <c r="B102" s="216"/>
      <c r="C102" s="216"/>
      <c r="DA102" s="218"/>
      <c r="DB102" s="218"/>
      <c r="DC102" s="218"/>
      <c r="DD102" s="218"/>
    </row>
    <row r="103" spans="2:108" s="124" customFormat="1" ht="20.25" customHeight="1">
      <c r="B103" s="216"/>
      <c r="C103" s="216"/>
      <c r="T103" s="1428" t="s">
        <v>236</v>
      </c>
      <c r="U103" s="1428"/>
      <c r="V103" s="1428"/>
      <c r="W103" s="1428"/>
      <c r="X103" s="1428"/>
      <c r="Y103" s="1428"/>
      <c r="Z103" s="1428"/>
      <c r="AA103" s="1428"/>
      <c r="AB103" s="170"/>
      <c r="AC103" s="170"/>
      <c r="DA103" s="218"/>
      <c r="DB103" s="218"/>
      <c r="DC103" s="218"/>
      <c r="DD103" s="218"/>
    </row>
    <row r="104" spans="2:108" s="124" customFormat="1" ht="20.25" customHeight="1">
      <c r="B104" s="216"/>
      <c r="C104" s="216"/>
      <c r="T104" s="1428" t="s">
        <v>237</v>
      </c>
      <c r="U104" s="1428"/>
      <c r="V104" s="1428"/>
      <c r="W104" s="1428"/>
      <c r="X104" s="1428"/>
      <c r="Y104" s="1428"/>
      <c r="Z104" s="1428"/>
      <c r="AA104" s="1428"/>
      <c r="AB104" s="170"/>
      <c r="AC104" s="170"/>
      <c r="DA104" s="218"/>
      <c r="DB104" s="218"/>
      <c r="DC104" s="218"/>
      <c r="DD104" s="218"/>
    </row>
    <row r="105" spans="2:108" s="124" customFormat="1" ht="20.25" customHeight="1">
      <c r="B105" s="216"/>
      <c r="C105" s="216"/>
      <c r="T105" s="1428" t="s">
        <v>482</v>
      </c>
      <c r="U105" s="1428"/>
      <c r="V105" s="1428"/>
      <c r="W105" s="1428"/>
      <c r="X105" s="1428"/>
      <c r="Y105" s="1428"/>
      <c r="Z105" s="1428"/>
      <c r="AA105" s="1428"/>
      <c r="AB105" s="170"/>
      <c r="AC105" s="170"/>
      <c r="DA105" s="218"/>
      <c r="DB105" s="218"/>
      <c r="DC105" s="218"/>
      <c r="DD105" s="218"/>
    </row>
    <row r="106" spans="2:108" s="124" customFormat="1" ht="20.25" customHeight="1">
      <c r="B106" s="216"/>
      <c r="C106" s="216"/>
      <c r="U106" s="170"/>
      <c r="V106" s="170"/>
      <c r="W106" s="170"/>
      <c r="X106" s="170"/>
      <c r="Y106" s="170"/>
      <c r="Z106" s="170"/>
      <c r="AA106" s="170"/>
      <c r="AB106" s="170"/>
      <c r="AC106" s="170"/>
      <c r="DA106" s="218"/>
      <c r="DB106" s="218"/>
      <c r="DC106" s="218"/>
      <c r="DD106" s="218"/>
    </row>
    <row r="107" spans="2:108" s="124" customFormat="1" ht="20.25" customHeight="1">
      <c r="B107" s="216"/>
      <c r="C107" s="216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DA107" s="218"/>
      <c r="DB107" s="218"/>
      <c r="DC107" s="218"/>
      <c r="DD107" s="218"/>
    </row>
    <row r="108" spans="2:108" s="124" customFormat="1" ht="20.25" customHeight="1">
      <c r="B108" s="216"/>
      <c r="C108" s="216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DA108" s="218"/>
      <c r="DB108" s="218"/>
      <c r="DC108" s="218"/>
      <c r="DD108" s="218"/>
    </row>
    <row r="109" spans="2:108" s="124" customFormat="1" ht="20.25" customHeight="1">
      <c r="B109" s="216"/>
      <c r="C109" s="216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DA109" s="218"/>
      <c r="DB109" s="218"/>
      <c r="DC109" s="218"/>
      <c r="DD109" s="218"/>
    </row>
    <row r="110" spans="2:108" s="124" customFormat="1" ht="20.25" customHeight="1">
      <c r="B110" s="216"/>
      <c r="C110" s="216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DA110" s="218"/>
      <c r="DB110" s="218"/>
      <c r="DC110" s="218"/>
      <c r="DD110" s="218"/>
    </row>
    <row r="111" spans="2:108" s="124" customFormat="1" ht="20.25" customHeight="1">
      <c r="B111" s="216"/>
      <c r="C111" s="216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DA111" s="218"/>
      <c r="DB111" s="218"/>
      <c r="DC111" s="218"/>
      <c r="DD111" s="218"/>
    </row>
    <row r="112" spans="2:108" s="124" customFormat="1" ht="20.25" customHeight="1">
      <c r="B112" s="216"/>
      <c r="C112" s="216"/>
      <c r="DA112" s="218"/>
      <c r="DB112" s="218"/>
      <c r="DC112" s="218"/>
      <c r="DD112" s="218"/>
    </row>
    <row r="113" spans="2:108" s="124" customFormat="1" ht="20.25" customHeight="1">
      <c r="B113" s="216"/>
      <c r="C113" s="216"/>
      <c r="DA113" s="218"/>
      <c r="DB113" s="218"/>
      <c r="DC113" s="218"/>
      <c r="DD113" s="218"/>
    </row>
    <row r="114" spans="56:59" ht="20.25" customHeight="1">
      <c r="BD114" s="139"/>
      <c r="BE114" s="139"/>
      <c r="BF114" s="139"/>
      <c r="BG114" s="139"/>
    </row>
    <row r="115" spans="56:59" ht="20.25" customHeight="1">
      <c r="BD115" s="139"/>
      <c r="BE115" s="139"/>
      <c r="BF115" s="139"/>
      <c r="BG115" s="139"/>
    </row>
    <row r="116" spans="56:59" ht="20.25" customHeight="1">
      <c r="BD116" s="139"/>
      <c r="BE116" s="139"/>
      <c r="BF116" s="139"/>
      <c r="BG116" s="139"/>
    </row>
    <row r="117" spans="56:59" ht="20.25" customHeight="1">
      <c r="BD117" s="139"/>
      <c r="BE117" s="139"/>
      <c r="BF117" s="139"/>
      <c r="BG117" s="139"/>
    </row>
    <row r="118" spans="56:59" ht="20.25" customHeight="1">
      <c r="BD118" s="139"/>
      <c r="BE118" s="139"/>
      <c r="BF118" s="139"/>
      <c r="BG118" s="139"/>
    </row>
    <row r="119" spans="56:59" ht="20.25" customHeight="1">
      <c r="BD119" s="139"/>
      <c r="BE119" s="139"/>
      <c r="BF119" s="139"/>
      <c r="BG119" s="139"/>
    </row>
    <row r="120" spans="56:59" ht="20.25" customHeight="1">
      <c r="BD120" s="1206"/>
      <c r="BE120" s="1206"/>
      <c r="BF120" s="1206"/>
      <c r="BG120" s="1206"/>
    </row>
    <row r="121" spans="56:59" ht="20.25" customHeight="1">
      <c r="BD121" s="1206"/>
      <c r="BE121" s="1206"/>
      <c r="BF121" s="1206"/>
      <c r="BG121" s="1206"/>
    </row>
    <row r="122" spans="56:59" ht="20.25" customHeight="1">
      <c r="BD122" s="1206"/>
      <c r="BE122" s="1206"/>
      <c r="BF122" s="1206"/>
      <c r="BG122" s="1206"/>
    </row>
    <row r="123" spans="56:59" ht="20.25" customHeight="1">
      <c r="BD123" s="1206"/>
      <c r="BE123" s="1206"/>
      <c r="BF123" s="1206"/>
      <c r="BG123" s="1206"/>
    </row>
    <row r="124" spans="56:59" ht="20.25" customHeight="1">
      <c r="BD124" s="1206"/>
      <c r="BE124" s="1206"/>
      <c r="BF124" s="1206"/>
      <c r="BG124" s="1206"/>
    </row>
  </sheetData>
  <sheetProtection selectLockedCells="1"/>
  <mergeCells count="154">
    <mergeCell ref="DA4:DU4"/>
    <mergeCell ref="DA5:DU5"/>
    <mergeCell ref="DA6:DU6"/>
    <mergeCell ref="DA63:DD65"/>
    <mergeCell ref="A1:BV2"/>
    <mergeCell ref="DE63:DL65"/>
    <mergeCell ref="AT61:BA63"/>
    <mergeCell ref="BB61:BO63"/>
    <mergeCell ref="BP61:BU63"/>
    <mergeCell ref="B58:C60"/>
    <mergeCell ref="DA66:DD68"/>
    <mergeCell ref="DE66:DL68"/>
    <mergeCell ref="DA7:DU7"/>
    <mergeCell ref="DA8:DU8"/>
    <mergeCell ref="DA9:DU9"/>
    <mergeCell ref="DA1:DU1"/>
    <mergeCell ref="DA2:DU2"/>
    <mergeCell ref="DE25:DL27"/>
    <mergeCell ref="DE44:DL46"/>
    <mergeCell ref="DA3:DU3"/>
    <mergeCell ref="BD124:BG124"/>
    <mergeCell ref="BL14:BU16"/>
    <mergeCell ref="BD121:BG121"/>
    <mergeCell ref="BD122:BG122"/>
    <mergeCell ref="D46:BK46"/>
    <mergeCell ref="D38:S40"/>
    <mergeCell ref="BL58:BU60"/>
    <mergeCell ref="D58:BK60"/>
    <mergeCell ref="BD99:BG99"/>
    <mergeCell ref="BD100:BG100"/>
    <mergeCell ref="BD120:BG120"/>
    <mergeCell ref="AT86:BA88"/>
    <mergeCell ref="BD86:BU88"/>
    <mergeCell ref="B89:C91"/>
    <mergeCell ref="D89:S91"/>
    <mergeCell ref="T89:AS91"/>
    <mergeCell ref="AT89:BA91"/>
    <mergeCell ref="BD89:BU91"/>
    <mergeCell ref="BD123:BG123"/>
    <mergeCell ref="BD92:BG92"/>
    <mergeCell ref="B93:C95"/>
    <mergeCell ref="D93:BC95"/>
    <mergeCell ref="BD93:BU95"/>
    <mergeCell ref="B96:C98"/>
    <mergeCell ref="D96:BU98"/>
    <mergeCell ref="T105:AA105"/>
    <mergeCell ref="T103:AA103"/>
    <mergeCell ref="T104:AA104"/>
    <mergeCell ref="B83:C85"/>
    <mergeCell ref="D83:S88"/>
    <mergeCell ref="T83:AM85"/>
    <mergeCell ref="AN83:AS85"/>
    <mergeCell ref="AT83:BA85"/>
    <mergeCell ref="BD84:BU84"/>
    <mergeCell ref="B86:C88"/>
    <mergeCell ref="T86:AM88"/>
    <mergeCell ref="AN86:AS88"/>
    <mergeCell ref="BD77:BU79"/>
    <mergeCell ref="B80:C82"/>
    <mergeCell ref="D80:S82"/>
    <mergeCell ref="T80:AM82"/>
    <mergeCell ref="AN80:AS82"/>
    <mergeCell ref="AT80:BA82"/>
    <mergeCell ref="BD80:BU82"/>
    <mergeCell ref="B74:C76"/>
    <mergeCell ref="D74:S76"/>
    <mergeCell ref="T74:AM76"/>
    <mergeCell ref="AN74:AS76"/>
    <mergeCell ref="AT74:BA76"/>
    <mergeCell ref="B77:C79"/>
    <mergeCell ref="D77:S79"/>
    <mergeCell ref="T77:AS79"/>
    <mergeCell ref="AT77:BA79"/>
    <mergeCell ref="B71:C73"/>
    <mergeCell ref="D71:S73"/>
    <mergeCell ref="T71:AM73"/>
    <mergeCell ref="AN71:AS73"/>
    <mergeCell ref="AT71:BA73"/>
    <mergeCell ref="BD71:BU73"/>
    <mergeCell ref="D68:S70"/>
    <mergeCell ref="T68:AM70"/>
    <mergeCell ref="AN68:AS70"/>
    <mergeCell ref="AT68:BA70"/>
    <mergeCell ref="BD68:BU70"/>
    <mergeCell ref="B61:AS63"/>
    <mergeCell ref="F65:AY65"/>
    <mergeCell ref="BL52:BU57"/>
    <mergeCell ref="AD52:BK57"/>
    <mergeCell ref="AS3:AV3"/>
    <mergeCell ref="D54:S55"/>
    <mergeCell ref="T54:AC55"/>
    <mergeCell ref="D56:S57"/>
    <mergeCell ref="T56:AC57"/>
    <mergeCell ref="BL49:BU51"/>
    <mergeCell ref="D49:BK51"/>
    <mergeCell ref="BL44:BU46"/>
    <mergeCell ref="D47:S48"/>
    <mergeCell ref="AD28:BK30"/>
    <mergeCell ref="D35:BK37"/>
    <mergeCell ref="BL35:BU37"/>
    <mergeCell ref="B68:C70"/>
    <mergeCell ref="BL6:BU10"/>
    <mergeCell ref="T47:AC48"/>
    <mergeCell ref="D6:BK10"/>
    <mergeCell ref="BL11:BU13"/>
    <mergeCell ref="B6:C10"/>
    <mergeCell ref="B11:C16"/>
    <mergeCell ref="T28:AC30"/>
    <mergeCell ref="AD47:BK48"/>
    <mergeCell ref="BL47:BU48"/>
    <mergeCell ref="D45:BK45"/>
    <mergeCell ref="D17:BK17"/>
    <mergeCell ref="AS26:BJ26"/>
    <mergeCell ref="D28:S30"/>
    <mergeCell ref="B44:C48"/>
    <mergeCell ref="BL22:BU24"/>
    <mergeCell ref="D52:S53"/>
    <mergeCell ref="T52:AC53"/>
    <mergeCell ref="B49:C57"/>
    <mergeCell ref="D11:BK12"/>
    <mergeCell ref="D13:BK13"/>
    <mergeCell ref="D14:BK14"/>
    <mergeCell ref="D16:BK16"/>
    <mergeCell ref="D15:BK15"/>
    <mergeCell ref="D44:BK44"/>
    <mergeCell ref="D20:BK20"/>
    <mergeCell ref="BL25:BU33"/>
    <mergeCell ref="AI26:AJ26"/>
    <mergeCell ref="AP26:AR26"/>
    <mergeCell ref="B17:C43"/>
    <mergeCell ref="D21:BU21"/>
    <mergeCell ref="D34:BU34"/>
    <mergeCell ref="D18:AI18"/>
    <mergeCell ref="AM18:AN18"/>
    <mergeCell ref="AS18:AT18"/>
    <mergeCell ref="BL17:BU19"/>
    <mergeCell ref="AV18:BK18"/>
    <mergeCell ref="D22:BK24"/>
    <mergeCell ref="BL20:BU20"/>
    <mergeCell ref="DE38:DL40"/>
    <mergeCell ref="BL38:BU43"/>
    <mergeCell ref="DA38:DD40"/>
    <mergeCell ref="D25:S27"/>
    <mergeCell ref="T25:AC27"/>
    <mergeCell ref="D41:S43"/>
    <mergeCell ref="T41:AC43"/>
    <mergeCell ref="AD41:BK43"/>
    <mergeCell ref="D31:S33"/>
    <mergeCell ref="T31:AC33"/>
    <mergeCell ref="AD31:BK33"/>
    <mergeCell ref="AI39:AJ39"/>
    <mergeCell ref="AQ39:AR39"/>
    <mergeCell ref="AS39:BJ39"/>
    <mergeCell ref="T38:AC40"/>
  </mergeCells>
  <conditionalFormatting sqref="BD93:BU95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BL58:BU60">
    <cfRule type="cellIs" priority="1" dxfId="1" operator="lessThan" stopIfTrue="1">
      <formula>16</formula>
    </cfRule>
    <cfRule type="cellIs" priority="2" dxfId="0" operator="greaterThanOrEqual" stopIfTrue="1">
      <formula>16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29" r:id="rId1"/>
  <headerFooter alignWithMargins="0">
    <oddHeader>&amp;C&amp;18Regione Liguria - Piano Aziendale di Sviluppo&amp;R&amp;12SOTTOMISURA 4.1</oddHeader>
    <oddFooter>&amp;C&amp;14&amp;A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europrog2</cp:lastModifiedBy>
  <cp:lastPrinted>2020-10-05T10:33:03Z</cp:lastPrinted>
  <dcterms:created xsi:type="dcterms:W3CDTF">2008-02-14T15:56:11Z</dcterms:created>
  <dcterms:modified xsi:type="dcterms:W3CDTF">2020-10-05T10:33:05Z</dcterms:modified>
  <cp:category/>
  <cp:version/>
  <cp:contentType/>
  <cp:contentStatus/>
</cp:coreProperties>
</file>